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75" yWindow="75" windowWidth="11190" windowHeight="11760" tabRatio="803" activeTab="1"/>
  </bookViews>
  <sheets>
    <sheet name="附表１一般公共预算（功能分类） " sheetId="1" r:id="rId1"/>
    <sheet name="附表2一般公共预算（经济分类）" sheetId="2" r:id="rId2"/>
    <sheet name="附表３政府性基金预算" sheetId="3" r:id="rId3"/>
    <sheet name="附表４三公经费预算" sheetId="4" r:id="rId4"/>
    <sheet name="04财政拨款表" sheetId="5" state="hidden" r:id="rId5"/>
  </sheets>
  <externalReferences>
    <externalReference r:id="rId8"/>
  </externalReferences>
  <definedNames>
    <definedName name="_xlnm.Print_Area" localSheetId="4">'04财政拨款表'!$A$1:$E$71</definedName>
    <definedName name="_xlnm.Print_Area" localSheetId="2">'附表３政府性基金预算'!$A$1:$D$30</definedName>
    <definedName name="_xlnm.Print_Area">#N/A</definedName>
    <definedName name="_xlnm.Print_Titles" localSheetId="4">'04财政拨款表'!$3:$4</definedName>
    <definedName name="_xlnm.Print_Titles" localSheetId="0">'附表１一般公共预算（功能分类） '!$1:$5</definedName>
    <definedName name="_xlnm.Print_Titles" localSheetId="2">'附表３政府性基金预算'!$3:$5</definedName>
    <definedName name="_xlnm.Print_Titles">#N/A</definedName>
    <definedName name="地区名称" localSheetId="1">#REF!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<sst xmlns="http://schemas.openxmlformats.org/spreadsheetml/2006/main" count="767" uniqueCount="685">
  <si>
    <t>附表１</t>
  </si>
  <si>
    <t>单位：万元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</si>
  <si>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</si>
  <si>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</si>
  <si>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t>项          目</t>
  </si>
  <si>
    <t>预算数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</si>
  <si>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</si>
  <si>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t>一、税收收入</t>
  </si>
  <si>
    <t>一、一般公共服务支出</t>
  </si>
  <si>
    <r>
      <t xml:space="preserve">       </t>
    </r>
    <r>
      <rPr>
        <sz val="11"/>
        <rFont val="宋体"/>
        <family val="0"/>
      </rPr>
      <t>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</si>
  <si>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</si>
  <si>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营改征增值税</t>
    </r>
  </si>
  <si>
    <t xml:space="preserve">        行政运行</t>
  </si>
  <si>
    <r>
      <t xml:space="preserve">       </t>
    </r>
    <r>
      <rPr>
        <sz val="11"/>
        <rFont val="宋体"/>
        <family val="0"/>
      </rPr>
      <t>营业税</t>
    </r>
  </si>
  <si>
    <t xml:space="preserve">        一般行政管理事务</t>
  </si>
  <si>
    <r>
      <t xml:space="preserve">       </t>
    </r>
    <r>
      <rPr>
        <sz val="11"/>
        <rFont val="宋体"/>
        <family val="0"/>
      </rPr>
      <t>企业所得税</t>
    </r>
  </si>
  <si>
    <t xml:space="preserve">        人大会议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</si>
  <si>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</si>
  <si>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政协事务</t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</si>
  <si>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</si>
  <si>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</si>
  <si>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</si>
  <si>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  政协会议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</si>
  <si>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</si>
  <si>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政府办公厅（室）及相关机构事务</t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</si>
  <si>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</si>
  <si>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</si>
  <si>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</si>
  <si>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  机关服务</t>
  </si>
  <si>
    <r>
      <t xml:space="preserve">       </t>
    </r>
    <r>
      <rPr>
        <sz val="11"/>
        <rFont val="宋体"/>
        <family val="0"/>
      </rPr>
      <t>土地增值税</t>
    </r>
  </si>
  <si>
    <t xml:space="preserve">        法制建设</t>
  </si>
  <si>
    <r>
      <t xml:space="preserve">       </t>
    </r>
    <r>
      <rPr>
        <sz val="11"/>
        <rFont val="宋体"/>
        <family val="0"/>
      </rPr>
      <t>车船税</t>
    </r>
  </si>
  <si>
    <t xml:space="preserve">        信访事务</t>
  </si>
  <si>
    <r>
      <t xml:space="preserve">       </t>
    </r>
    <r>
      <rPr>
        <sz val="11"/>
        <rFont val="宋体"/>
        <family val="0"/>
      </rPr>
      <t>耕地占用税</t>
    </r>
  </si>
  <si>
    <t xml:space="preserve">        事业运行</t>
  </si>
  <si>
    <r>
      <t xml:space="preserve">       </t>
    </r>
    <r>
      <rPr>
        <sz val="11"/>
        <rFont val="宋体"/>
        <family val="0"/>
      </rPr>
      <t>契税</t>
    </r>
  </si>
  <si>
    <t xml:space="preserve">        其他政府办公厅及相关机构事务支出</t>
  </si>
  <si>
    <r>
      <t xml:space="preserve">       </t>
    </r>
    <r>
      <rPr>
        <sz val="11"/>
        <rFont val="宋体"/>
        <family val="0"/>
      </rPr>
      <t>烟叶税</t>
    </r>
  </si>
  <si>
    <t xml:space="preserve">    发展与改革事务</t>
  </si>
  <si>
    <r>
      <t xml:space="preserve">       </t>
    </r>
    <r>
      <rPr>
        <sz val="11"/>
        <rFont val="宋体"/>
        <family val="0"/>
      </rPr>
      <t>其他税收收入</t>
    </r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</si>
  <si>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</si>
  <si>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</si>
  <si>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t xml:space="preserve">        物价管理</t>
  </si>
  <si>
    <r>
      <t xml:space="preserve">       </t>
    </r>
    <r>
      <rPr>
        <sz val="11"/>
        <rFont val="宋体"/>
        <family val="0"/>
      </rPr>
      <t>行政事业性收费收入</t>
    </r>
  </si>
  <si>
    <t xml:space="preserve">    统计信息事务</t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</si>
  <si>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</si>
  <si>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</si>
  <si>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</si>
  <si>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t xml:space="preserve">        专项统计业务</t>
  </si>
  <si>
    <r>
      <t xml:space="preserve">       </t>
    </r>
    <r>
      <rPr>
        <sz val="11"/>
        <rFont val="宋体"/>
        <family val="0"/>
      </rPr>
      <t>其他收入</t>
    </r>
  </si>
  <si>
    <t xml:space="preserve">    财政事务</t>
  </si>
  <si>
    <t xml:space="preserve">        财政监察</t>
  </si>
  <si>
    <t xml:space="preserve">        信息化建设</t>
  </si>
  <si>
    <t xml:space="preserve">        其他财政事务支出</t>
  </si>
  <si>
    <t xml:space="preserve">    税收事务</t>
  </si>
  <si>
    <t xml:space="preserve">    审计事务</t>
  </si>
  <si>
    <t xml:space="preserve">        审计业务</t>
  </si>
  <si>
    <t xml:space="preserve">    人力资源事务</t>
  </si>
  <si>
    <t xml:space="preserve"> </t>
  </si>
  <si>
    <t xml:space="preserve">        公务员招考</t>
  </si>
  <si>
    <t xml:space="preserve">    纪检监察事务</t>
  </si>
  <si>
    <t xml:space="preserve">         行政运行</t>
  </si>
  <si>
    <t xml:space="preserve">    商贸事务</t>
  </si>
  <si>
    <t xml:space="preserve">        招商引资</t>
  </si>
  <si>
    <t xml:space="preserve">    工商行政管理事务</t>
  </si>
  <si>
    <t xml:space="preserve">     质量技术监督事务</t>
  </si>
  <si>
    <t xml:space="preserve">    民族事务</t>
  </si>
  <si>
    <t xml:space="preserve">        民族工作专项</t>
  </si>
  <si>
    <t xml:space="preserve">    宗教事务</t>
  </si>
  <si>
    <t xml:space="preserve">        宗教工作专项</t>
  </si>
  <si>
    <t xml:space="preserve">    港澳台事务</t>
  </si>
  <si>
    <t xml:space="preserve">        华侨事务</t>
  </si>
  <si>
    <t xml:space="preserve">        台湾事务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</si>
  <si>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</si>
  <si>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</si>
  <si>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</si>
  <si>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党委办公及相关机构事务</t>
  </si>
  <si>
    <t xml:space="preserve">    组织事务</t>
  </si>
  <si>
    <t xml:space="preserve">         一般行政管理事务</t>
  </si>
  <si>
    <t xml:space="preserve">    宣传事务</t>
  </si>
  <si>
    <t xml:space="preserve">         其他宣传事务支出</t>
  </si>
  <si>
    <t xml:space="preserve">    统战事务</t>
  </si>
  <si>
    <t xml:space="preserve">    其他共产党事务</t>
  </si>
  <si>
    <t xml:space="preserve">         其他共产党事务支出</t>
  </si>
  <si>
    <t xml:space="preserve">    其他一般公共服务支出</t>
  </si>
  <si>
    <t xml:space="preserve">        其他一般公共服务支出</t>
  </si>
  <si>
    <t>二、外交支出</t>
  </si>
  <si>
    <t>三、国防支出</t>
  </si>
  <si>
    <t>四、公共安全支出</t>
  </si>
  <si>
    <t xml:space="preserve">    武装警察</t>
  </si>
  <si>
    <t xml:space="preserve">        内卫</t>
  </si>
  <si>
    <t xml:space="preserve">        消防</t>
  </si>
  <si>
    <t xml:space="preserve">    公安</t>
  </si>
  <si>
    <t>收入合计</t>
  </si>
  <si>
    <t xml:space="preserve"> 三、上级补助收入</t>
  </si>
  <si>
    <t>（一）返还性收入</t>
  </si>
  <si>
    <t xml:space="preserve">        禁毒管理</t>
  </si>
  <si>
    <t xml:space="preserve">1、增值税和消费税税收返还收入    </t>
  </si>
  <si>
    <t xml:space="preserve">        道路交通管理</t>
  </si>
  <si>
    <t>2、所得税基数返还收入</t>
  </si>
  <si>
    <t xml:space="preserve">    检察</t>
  </si>
  <si>
    <t>3、成品油价格和税费改革税收返还收入</t>
  </si>
  <si>
    <t>4、其他税收返还</t>
  </si>
  <si>
    <t>（二）一般性转移支付收入</t>
  </si>
  <si>
    <t>　　法院</t>
  </si>
  <si>
    <t>1、体制补助收入</t>
  </si>
  <si>
    <t>2、均衡性转移支付收入</t>
  </si>
  <si>
    <t>3、老少边穷转移支付收入</t>
  </si>
  <si>
    <t>　　司法</t>
  </si>
  <si>
    <t>4、县级基本财力保障机制奖补资金收入</t>
  </si>
  <si>
    <t>5、结算补助收入</t>
  </si>
  <si>
    <t>6、企业事业单位划转补助收入</t>
  </si>
  <si>
    <t>7、基层公检法司转移支付收入</t>
  </si>
  <si>
    <t>五、教育支出</t>
  </si>
  <si>
    <t>8、义务教育等转移支付收入</t>
  </si>
  <si>
    <t xml:space="preserve">    教育管理事务</t>
  </si>
  <si>
    <t>9、基本养老金保险和低保等转移支付收入</t>
  </si>
  <si>
    <t xml:space="preserve">      　行政运行</t>
  </si>
  <si>
    <t>10、新型农村合作医疗等转移支付收入</t>
  </si>
  <si>
    <t xml:space="preserve">      　一般行政管理事务</t>
  </si>
  <si>
    <t>11、农村综合改革转移支付收入</t>
  </si>
  <si>
    <t xml:space="preserve">    普通教育</t>
  </si>
  <si>
    <t>12、产粮（油）大县奖励资金收入</t>
  </si>
  <si>
    <t xml:space="preserve">      　学前教育</t>
  </si>
  <si>
    <t>13、重点生态功能区转移支付收入</t>
  </si>
  <si>
    <t xml:space="preserve">     　 小学教育</t>
  </si>
  <si>
    <t>14、固定数额补助收入</t>
  </si>
  <si>
    <t xml:space="preserve">      　初中教育</t>
  </si>
  <si>
    <t>15、其他一般转移支付收入</t>
  </si>
  <si>
    <t xml:space="preserve">      　高中教育</t>
  </si>
  <si>
    <t>（三）专项转移支付收入</t>
  </si>
  <si>
    <t xml:space="preserve">     职业教育</t>
  </si>
  <si>
    <t>1、一般公共服务</t>
  </si>
  <si>
    <t>　　　　中专教育</t>
  </si>
  <si>
    <t>2、公共安全</t>
  </si>
  <si>
    <t xml:space="preserve">     进修及培训</t>
  </si>
  <si>
    <t>3、教育</t>
  </si>
  <si>
    <t xml:space="preserve">      　教师进修</t>
  </si>
  <si>
    <t xml:space="preserve">     　　干部教育</t>
  </si>
  <si>
    <t xml:space="preserve">     教育费附加安排的支出</t>
  </si>
  <si>
    <t>　　　　农村中小学校舍建设</t>
  </si>
  <si>
    <t>　　　　城市中小学校舍建设</t>
  </si>
  <si>
    <t>　　　　中等职业学校教学设施</t>
  </si>
  <si>
    <t>　　　　其他教育费附加安排的支出</t>
  </si>
  <si>
    <t>六、科学技术支出</t>
  </si>
  <si>
    <t xml:space="preserve">    科学技术管理事务</t>
  </si>
  <si>
    <t>12、住房保障</t>
  </si>
  <si>
    <t>13、粮油物资储备</t>
  </si>
  <si>
    <t>四、债务转贷收入</t>
  </si>
  <si>
    <t xml:space="preserve">    科技条件与服务</t>
  </si>
  <si>
    <t xml:space="preserve">      　其他科技条件与服务支出</t>
  </si>
  <si>
    <t xml:space="preserve">  下级上解收入</t>
  </si>
  <si>
    <t xml:space="preserve">    科学技术普及</t>
  </si>
  <si>
    <t xml:space="preserve">      　机构运行</t>
  </si>
  <si>
    <t xml:space="preserve">  上年结余收入</t>
  </si>
  <si>
    <t xml:space="preserve">      　科普活动</t>
  </si>
  <si>
    <t xml:space="preserve">    上年结转</t>
  </si>
  <si>
    <t>七、文化体育与传媒支出</t>
  </si>
  <si>
    <t xml:space="preserve">    净结余</t>
  </si>
  <si>
    <t xml:space="preserve">    文化</t>
  </si>
  <si>
    <t>　　　　图书馆</t>
  </si>
  <si>
    <t xml:space="preserve">  调入预算稳定调节基金</t>
  </si>
  <si>
    <t>　　　　艺术表演团体</t>
  </si>
  <si>
    <t xml:space="preserve">  接受其他地区援助收入</t>
  </si>
  <si>
    <t>　　　　群众文化</t>
  </si>
  <si>
    <t>　　　　文化市场管理</t>
  </si>
  <si>
    <t>　　　　其他文化支出</t>
  </si>
  <si>
    <t xml:space="preserve">    文物</t>
  </si>
  <si>
    <t>　　　　文物保护</t>
  </si>
  <si>
    <t>　　　　其他文物支出</t>
  </si>
  <si>
    <t xml:space="preserve">    体育</t>
  </si>
  <si>
    <t>　　　　群众体育</t>
  </si>
  <si>
    <t>　　　　其他体育支出</t>
  </si>
  <si>
    <t>　　新闻出版广播影视</t>
  </si>
  <si>
    <t>　　　　广播</t>
  </si>
  <si>
    <t>　　　　电影</t>
  </si>
  <si>
    <t xml:space="preserve">      　其他新闻出版广播影视支出</t>
  </si>
  <si>
    <t xml:space="preserve">    其他文化体育与传媒支出</t>
  </si>
  <si>
    <t>　　　　其他文化体育与传媒支出</t>
  </si>
  <si>
    <t>八、社会保障和就业支出</t>
  </si>
  <si>
    <t xml:space="preserve">   人力资源和社会保障管理事务</t>
  </si>
  <si>
    <t>　　　　社会保险经办机构</t>
  </si>
  <si>
    <t xml:space="preserve">   民政管理事务</t>
  </si>
  <si>
    <t>　　　　行政运行</t>
  </si>
  <si>
    <t>　　　　老龄事务</t>
  </si>
  <si>
    <t>　　　　行政区划和地名管理</t>
  </si>
  <si>
    <t xml:space="preserve">   财政对社会保险基金的补助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</si>
  <si>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</si>
  <si>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</si>
  <si>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</si>
  <si>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</si>
  <si>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</si>
  <si>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就业补助</t>
  </si>
  <si>
    <t>　　　　其他就业补助支出</t>
  </si>
  <si>
    <t xml:space="preserve">    抚恤</t>
  </si>
  <si>
    <t xml:space="preserve">      　死亡抚恤</t>
  </si>
  <si>
    <t xml:space="preserve">      　义务兵优待</t>
  </si>
  <si>
    <t xml:space="preserve">      　其他优抚支出</t>
  </si>
  <si>
    <t xml:space="preserve">    退役安置</t>
  </si>
  <si>
    <t xml:space="preserve">      　退役士兵安置</t>
  </si>
  <si>
    <t xml:space="preserve">      　军队移交政府的离退休人员安置</t>
  </si>
  <si>
    <t xml:space="preserve">      　军队移交政府离退休干部管理机构</t>
  </si>
  <si>
    <t xml:space="preserve">    社会福利</t>
  </si>
  <si>
    <t xml:space="preserve">      　儿童福利</t>
  </si>
  <si>
    <t xml:space="preserve">      　老年福利</t>
  </si>
  <si>
    <t>　　　　殡葬</t>
  </si>
  <si>
    <t xml:space="preserve">    残疾人事业</t>
  </si>
  <si>
    <t xml:space="preserve">      　残疾人康复</t>
  </si>
  <si>
    <t xml:space="preserve">      　残疾人就业和扶贫</t>
  </si>
  <si>
    <t xml:space="preserve">     　 其他残疾人事业支出</t>
  </si>
  <si>
    <t xml:space="preserve">    自然灾害生活救助</t>
  </si>
  <si>
    <t xml:space="preserve">      　地方自然灾害生活补助</t>
  </si>
  <si>
    <t xml:space="preserve">    红十字事业</t>
  </si>
  <si>
    <t xml:space="preserve">     　 行政运行</t>
  </si>
  <si>
    <t xml:space="preserve">    最低生活保障</t>
  </si>
  <si>
    <t xml:space="preserve">      　城市最低生活保障金支出</t>
  </si>
  <si>
    <t xml:space="preserve">      　农村最低生活保障金支出</t>
  </si>
  <si>
    <t xml:space="preserve">    临时救助</t>
  </si>
  <si>
    <t xml:space="preserve">      　临时救助支出</t>
  </si>
  <si>
    <t xml:space="preserve">      　流浪乞讨人员救助支出</t>
  </si>
  <si>
    <t xml:space="preserve">    特困人员供养</t>
  </si>
  <si>
    <t xml:space="preserve">      　农村五保供养支出</t>
  </si>
  <si>
    <t xml:space="preserve">    其他生活救助</t>
  </si>
  <si>
    <t xml:space="preserve">     　 其他农村生活救助</t>
  </si>
  <si>
    <t>九、医疗卫生与计划生育支出</t>
  </si>
  <si>
    <t xml:space="preserve">    医疗卫生与计划生育管理事务</t>
  </si>
  <si>
    <t xml:space="preserve">     公立医院</t>
  </si>
  <si>
    <t xml:space="preserve">      　综合医院</t>
  </si>
  <si>
    <t xml:space="preserve">     　 其他公立医院支出</t>
  </si>
  <si>
    <t xml:space="preserve">     基层医疗卫生机构</t>
  </si>
  <si>
    <t xml:space="preserve">      　其他基层医疗卫生机构支出</t>
  </si>
  <si>
    <t xml:space="preserve">     公共卫生</t>
  </si>
  <si>
    <t xml:space="preserve">      　疾病预防控制机构</t>
  </si>
  <si>
    <t xml:space="preserve">      　卫生监督机构</t>
  </si>
  <si>
    <t xml:space="preserve">      　妇幼保健机构</t>
  </si>
  <si>
    <t xml:space="preserve">      　基本公共卫生服务</t>
  </si>
  <si>
    <t xml:space="preserve">      　重大公共卫生专项</t>
  </si>
  <si>
    <t xml:space="preserve">      　行政单位医疗</t>
  </si>
  <si>
    <t xml:space="preserve">      　事业单位医疗</t>
  </si>
  <si>
    <t xml:space="preserve">     计划生育事务</t>
  </si>
  <si>
    <t xml:space="preserve">      　计划生育机构</t>
  </si>
  <si>
    <t xml:space="preserve">      　计划生育服务</t>
  </si>
  <si>
    <t xml:space="preserve">      　其他计划生育事务支出</t>
  </si>
  <si>
    <t xml:space="preserve">     食品和药品监督管理事务</t>
  </si>
  <si>
    <t>十、节能环保支出</t>
  </si>
  <si>
    <t xml:space="preserve">    环境保护管理事务</t>
  </si>
  <si>
    <t xml:space="preserve">     污染防治</t>
  </si>
  <si>
    <t xml:space="preserve">     　 水体</t>
  </si>
  <si>
    <t>　　　　其他污染防治支出</t>
  </si>
  <si>
    <t xml:space="preserve">     退耕还林</t>
  </si>
  <si>
    <t>　　　　退耕现金</t>
  </si>
  <si>
    <t>十一、城乡社区支出</t>
  </si>
  <si>
    <t xml:space="preserve">     城乡社区管理事务</t>
  </si>
  <si>
    <t xml:space="preserve">        城管执法</t>
  </si>
  <si>
    <t xml:space="preserve">     　城乡社区规划与管理</t>
  </si>
  <si>
    <t xml:space="preserve">       其他城乡社区公共设施支出</t>
  </si>
  <si>
    <t xml:space="preserve">     城乡社区环境卫生</t>
  </si>
  <si>
    <t xml:space="preserve">       城乡社区环境卫生</t>
  </si>
  <si>
    <t xml:space="preserve">    农业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</si>
  <si>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</si>
  <si>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</si>
  <si>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</si>
  <si>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防灾救灾</t>
  </si>
  <si>
    <t xml:space="preserve">        农业生产支持补贴</t>
  </si>
  <si>
    <t xml:space="preserve">        农业组织化与产业化经营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</si>
  <si>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</si>
  <si>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</si>
  <si>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</si>
  <si>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其他农业支出</t>
  </si>
  <si>
    <t xml:space="preserve">     林业</t>
  </si>
  <si>
    <t xml:space="preserve">        林业事业机构</t>
  </si>
  <si>
    <t xml:space="preserve">        森林培育</t>
  </si>
  <si>
    <t xml:space="preserve">        森林生态效益补偿</t>
  </si>
  <si>
    <t xml:space="preserve">        其他林业支出</t>
  </si>
  <si>
    <t xml:space="preserve">     水利</t>
  </si>
  <si>
    <t xml:space="preserve">        水利工程建设</t>
  </si>
  <si>
    <t xml:space="preserve">        水利工程运行与维护</t>
  </si>
  <si>
    <t xml:space="preserve">        水文测报</t>
  </si>
  <si>
    <t xml:space="preserve">        防汛</t>
  </si>
  <si>
    <t xml:space="preserve">     扶贫</t>
  </si>
  <si>
    <t xml:space="preserve">        农村基础设施建设</t>
  </si>
  <si>
    <t xml:space="preserve">        生产发展</t>
  </si>
  <si>
    <t xml:space="preserve">        扶贫贷款奖补和贴息</t>
  </si>
  <si>
    <t xml:space="preserve">        其他扶贫支出</t>
  </si>
  <si>
    <t xml:space="preserve">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</si>
  <si>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</si>
  <si>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</si>
  <si>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</si>
  <si>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农村综合改革</t>
  </si>
  <si>
    <t xml:space="preserve">        对村级一事一议的补助</t>
  </si>
  <si>
    <t xml:space="preserve">        对村民委员会和村党支部的补助</t>
  </si>
  <si>
    <t xml:space="preserve">     普惠金融发展支出</t>
  </si>
  <si>
    <t xml:space="preserve">        农业保险保费补贴</t>
  </si>
  <si>
    <t xml:space="preserve">        小额担保贷款贴息</t>
  </si>
  <si>
    <t xml:space="preserve">     其他农林水支出</t>
  </si>
  <si>
    <t>　　　　其他农林水支出</t>
  </si>
  <si>
    <t>十三、交通运输支出</t>
  </si>
  <si>
    <t xml:space="preserve">     公路水路运输</t>
  </si>
  <si>
    <t xml:space="preserve">        公路养护</t>
  </si>
  <si>
    <t xml:space="preserve">        其他公路水路运输支出</t>
  </si>
  <si>
    <t>十四、资源勘探信息等支出</t>
  </si>
  <si>
    <t xml:space="preserve">     安全生产监管</t>
  </si>
  <si>
    <t>十五、商业服务业等支出</t>
  </si>
  <si>
    <t xml:space="preserve">     商业流通事务</t>
  </si>
  <si>
    <t xml:space="preserve">        其他商业流通事务支出</t>
  </si>
  <si>
    <t xml:space="preserve">     旅游业管理与服务支出</t>
  </si>
  <si>
    <t xml:space="preserve">     涉外发展服务支出</t>
  </si>
  <si>
    <t xml:space="preserve">        其他涉外发展服务支出</t>
  </si>
  <si>
    <t>十六、金融支出</t>
  </si>
  <si>
    <t xml:space="preserve">     金融部门行政支出</t>
  </si>
  <si>
    <t>十七、援助其他地区支出</t>
  </si>
  <si>
    <t>十八、国土海洋气象等支出</t>
  </si>
  <si>
    <t xml:space="preserve">     国土资源事务</t>
  </si>
  <si>
    <t xml:space="preserve">        地质灾害防治</t>
  </si>
  <si>
    <t xml:space="preserve">     气象事务</t>
  </si>
  <si>
    <t xml:space="preserve">        气象事业机构</t>
  </si>
  <si>
    <t xml:space="preserve">        气象服务</t>
  </si>
  <si>
    <t xml:space="preserve">        气象基础设施建设与维修</t>
  </si>
  <si>
    <t>十九、住房保障支出</t>
  </si>
  <si>
    <t xml:space="preserve">     保障性安居工程支出</t>
  </si>
  <si>
    <t xml:space="preserve">        农村危房改造</t>
  </si>
  <si>
    <t xml:space="preserve">        公共租赁住房</t>
  </si>
  <si>
    <t xml:space="preserve">        其他保障性安居工程支出</t>
  </si>
  <si>
    <t xml:space="preserve">     住房改革支出</t>
  </si>
  <si>
    <t xml:space="preserve">        住房公积金</t>
  </si>
  <si>
    <t xml:space="preserve">     城乡社区住宅</t>
  </si>
  <si>
    <t xml:space="preserve">        其他城乡社区住宅支出</t>
  </si>
  <si>
    <t>二十、粮油物资储备支出</t>
  </si>
  <si>
    <t xml:space="preserve">     粮油事务</t>
  </si>
  <si>
    <t xml:space="preserve">        其他粮油事务支出</t>
  </si>
  <si>
    <t xml:space="preserve">     物资事务</t>
  </si>
  <si>
    <t xml:space="preserve">     粮油储备</t>
  </si>
  <si>
    <t>二十一、预备费</t>
  </si>
  <si>
    <t>二十二、其他支出</t>
  </si>
  <si>
    <t>二十三、债务付息支出</t>
  </si>
  <si>
    <t>支出合计</t>
  </si>
  <si>
    <t>债务还本支出</t>
  </si>
  <si>
    <t xml:space="preserve">    地方政府一般债券还本支出</t>
  </si>
  <si>
    <t>转移性支出</t>
  </si>
  <si>
    <t xml:space="preserve">  补助下级支出</t>
  </si>
  <si>
    <t xml:space="preserve">    返还性支出</t>
  </si>
  <si>
    <t xml:space="preserve">    一般性转移支付支出</t>
  </si>
  <si>
    <t xml:space="preserve">    专项转移支付支出</t>
  </si>
  <si>
    <r>
      <t xml:space="preserve">  </t>
    </r>
    <r>
      <rPr>
        <sz val="11"/>
        <rFont val="宋体"/>
        <family val="0"/>
      </rPr>
      <t>地震灾后恢复重建补助支出</t>
    </r>
  </si>
  <si>
    <r>
      <t xml:space="preserve">  </t>
    </r>
    <r>
      <rPr>
        <sz val="11"/>
        <rFont val="宋体"/>
        <family val="0"/>
      </rPr>
      <t>转贷地方政府债券支出</t>
    </r>
  </si>
  <si>
    <t xml:space="preserve">  上解上级支出</t>
  </si>
  <si>
    <t xml:space="preserve">    计划单列市上解省支出</t>
  </si>
  <si>
    <t xml:space="preserve">  调出资金</t>
  </si>
  <si>
    <t>收入总计</t>
  </si>
  <si>
    <t>支出总计</t>
  </si>
  <si>
    <t>附表2</t>
  </si>
  <si>
    <t>科目编码</t>
  </si>
  <si>
    <t>科目名称</t>
  </si>
  <si>
    <t>合计</t>
  </si>
  <si>
    <t>301</t>
  </si>
  <si>
    <t>工资福利支出</t>
  </si>
  <si>
    <r>
      <t>3</t>
    </r>
    <r>
      <rPr>
        <sz val="12"/>
        <rFont val="宋体"/>
        <family val="0"/>
      </rPr>
      <t>0101</t>
    </r>
  </si>
  <si>
    <r>
      <t xml:space="preserve"> </t>
    </r>
    <r>
      <rPr>
        <sz val="12"/>
        <rFont val="宋体"/>
        <family val="0"/>
      </rPr>
      <t xml:space="preserve">   基本工资</t>
    </r>
  </si>
  <si>
    <r>
      <t>3</t>
    </r>
    <r>
      <rPr>
        <sz val="12"/>
        <rFont val="宋体"/>
        <family val="0"/>
      </rPr>
      <t>0102</t>
    </r>
  </si>
  <si>
    <r>
      <t xml:space="preserve"> </t>
    </r>
    <r>
      <rPr>
        <sz val="12"/>
        <rFont val="宋体"/>
        <family val="0"/>
      </rPr>
      <t xml:space="preserve">   津贴补贴</t>
    </r>
  </si>
  <si>
    <r>
      <t>3</t>
    </r>
    <r>
      <rPr>
        <sz val="12"/>
        <rFont val="宋体"/>
        <family val="0"/>
      </rPr>
      <t>0103</t>
    </r>
  </si>
  <si>
    <r>
      <t xml:space="preserve"> </t>
    </r>
    <r>
      <rPr>
        <sz val="12"/>
        <rFont val="宋体"/>
        <family val="0"/>
      </rPr>
      <t xml:space="preserve">   奖金</t>
    </r>
  </si>
  <si>
    <r>
      <t>3</t>
    </r>
    <r>
      <rPr>
        <sz val="12"/>
        <rFont val="宋体"/>
        <family val="0"/>
      </rPr>
      <t>0104</t>
    </r>
  </si>
  <si>
    <t>30199</t>
  </si>
  <si>
    <r>
      <t xml:space="preserve"> </t>
    </r>
    <r>
      <rPr>
        <sz val="12"/>
        <rFont val="宋体"/>
        <family val="0"/>
      </rPr>
      <t xml:space="preserve">   其他工资福利支出</t>
    </r>
  </si>
  <si>
    <t>302</t>
  </si>
  <si>
    <t>商品和服务支出</t>
  </si>
  <si>
    <r>
      <t>3</t>
    </r>
    <r>
      <rPr>
        <sz val="12"/>
        <rFont val="宋体"/>
        <family val="0"/>
      </rPr>
      <t>0201</t>
    </r>
  </si>
  <si>
    <r>
      <t xml:space="preserve"> </t>
    </r>
    <r>
      <rPr>
        <sz val="12"/>
        <rFont val="宋体"/>
        <family val="0"/>
      </rPr>
      <t xml:space="preserve">   办公费</t>
    </r>
  </si>
  <si>
    <r>
      <t>3</t>
    </r>
    <r>
      <rPr>
        <sz val="12"/>
        <rFont val="宋体"/>
        <family val="0"/>
      </rPr>
      <t>0202</t>
    </r>
  </si>
  <si>
    <r>
      <t xml:space="preserve"> </t>
    </r>
    <r>
      <rPr>
        <sz val="12"/>
        <rFont val="宋体"/>
        <family val="0"/>
      </rPr>
      <t xml:space="preserve">   印刷费</t>
    </r>
  </si>
  <si>
    <r>
      <t>3</t>
    </r>
    <r>
      <rPr>
        <sz val="12"/>
        <rFont val="宋体"/>
        <family val="0"/>
      </rPr>
      <t>0205</t>
    </r>
  </si>
  <si>
    <r>
      <t xml:space="preserve"> </t>
    </r>
    <r>
      <rPr>
        <sz val="12"/>
        <rFont val="宋体"/>
        <family val="0"/>
      </rPr>
      <t xml:space="preserve">   水费</t>
    </r>
  </si>
  <si>
    <r>
      <t>3</t>
    </r>
    <r>
      <rPr>
        <sz val="12"/>
        <rFont val="宋体"/>
        <family val="0"/>
      </rPr>
      <t>0206</t>
    </r>
  </si>
  <si>
    <r>
      <t xml:space="preserve"> </t>
    </r>
    <r>
      <rPr>
        <sz val="12"/>
        <rFont val="宋体"/>
        <family val="0"/>
      </rPr>
      <t xml:space="preserve">   电费</t>
    </r>
  </si>
  <si>
    <r>
      <t>3</t>
    </r>
    <r>
      <rPr>
        <sz val="12"/>
        <rFont val="宋体"/>
        <family val="0"/>
      </rPr>
      <t>0207</t>
    </r>
  </si>
  <si>
    <r>
      <t xml:space="preserve"> </t>
    </r>
    <r>
      <rPr>
        <sz val="12"/>
        <rFont val="宋体"/>
        <family val="0"/>
      </rPr>
      <t xml:space="preserve">   邮电费</t>
    </r>
  </si>
  <si>
    <r>
      <t>3</t>
    </r>
    <r>
      <rPr>
        <sz val="12"/>
        <rFont val="宋体"/>
        <family val="0"/>
      </rPr>
      <t>0209</t>
    </r>
  </si>
  <si>
    <r>
      <t xml:space="preserve"> </t>
    </r>
    <r>
      <rPr>
        <sz val="12"/>
        <rFont val="宋体"/>
        <family val="0"/>
      </rPr>
      <t xml:space="preserve">   物业管理费</t>
    </r>
  </si>
  <si>
    <r>
      <t>3</t>
    </r>
    <r>
      <rPr>
        <sz val="12"/>
        <rFont val="宋体"/>
        <family val="0"/>
      </rPr>
      <t>0211</t>
    </r>
  </si>
  <si>
    <r>
      <t xml:space="preserve"> </t>
    </r>
    <r>
      <rPr>
        <sz val="12"/>
        <rFont val="宋体"/>
        <family val="0"/>
      </rPr>
      <t xml:space="preserve">   差旅费</t>
    </r>
  </si>
  <si>
    <r>
      <t>3</t>
    </r>
    <r>
      <rPr>
        <sz val="12"/>
        <rFont val="宋体"/>
        <family val="0"/>
      </rPr>
      <t>0213</t>
    </r>
  </si>
  <si>
    <r>
      <t xml:space="preserve"> </t>
    </r>
    <r>
      <rPr>
        <sz val="12"/>
        <rFont val="宋体"/>
        <family val="0"/>
      </rPr>
      <t xml:space="preserve">   维修费</t>
    </r>
  </si>
  <si>
    <r>
      <t>3</t>
    </r>
    <r>
      <rPr>
        <sz val="12"/>
        <rFont val="宋体"/>
        <family val="0"/>
      </rPr>
      <t>0214</t>
    </r>
  </si>
  <si>
    <r>
      <t xml:space="preserve"> </t>
    </r>
    <r>
      <rPr>
        <sz val="12"/>
        <rFont val="宋体"/>
        <family val="0"/>
      </rPr>
      <t xml:space="preserve">   租赁费</t>
    </r>
  </si>
  <si>
    <r>
      <t>3</t>
    </r>
    <r>
      <rPr>
        <sz val="12"/>
        <rFont val="宋体"/>
        <family val="0"/>
      </rPr>
      <t>0215</t>
    </r>
  </si>
  <si>
    <r>
      <t xml:space="preserve"> </t>
    </r>
    <r>
      <rPr>
        <sz val="12"/>
        <rFont val="宋体"/>
        <family val="0"/>
      </rPr>
      <t xml:space="preserve">   会议费</t>
    </r>
  </si>
  <si>
    <r>
      <t>3</t>
    </r>
    <r>
      <rPr>
        <sz val="12"/>
        <rFont val="宋体"/>
        <family val="0"/>
      </rPr>
      <t>0216</t>
    </r>
  </si>
  <si>
    <r>
      <t xml:space="preserve"> </t>
    </r>
    <r>
      <rPr>
        <sz val="12"/>
        <rFont val="宋体"/>
        <family val="0"/>
      </rPr>
      <t xml:space="preserve">   培训费</t>
    </r>
  </si>
  <si>
    <r>
      <t>3</t>
    </r>
    <r>
      <rPr>
        <sz val="12"/>
        <rFont val="宋体"/>
        <family val="0"/>
      </rPr>
      <t>0217</t>
    </r>
  </si>
  <si>
    <r>
      <t xml:space="preserve"> </t>
    </r>
    <r>
      <rPr>
        <sz val="12"/>
        <rFont val="宋体"/>
        <family val="0"/>
      </rPr>
      <t xml:space="preserve">   公务接待费</t>
    </r>
  </si>
  <si>
    <r>
      <t>3</t>
    </r>
    <r>
      <rPr>
        <sz val="12"/>
        <rFont val="宋体"/>
        <family val="0"/>
      </rPr>
      <t>0218</t>
    </r>
  </si>
  <si>
    <r>
      <t xml:space="preserve"> </t>
    </r>
    <r>
      <rPr>
        <sz val="12"/>
        <rFont val="宋体"/>
        <family val="0"/>
      </rPr>
      <t xml:space="preserve">   专用材料费</t>
    </r>
  </si>
  <si>
    <r>
      <t>3</t>
    </r>
    <r>
      <rPr>
        <sz val="12"/>
        <rFont val="宋体"/>
        <family val="0"/>
      </rPr>
      <t>0219</t>
    </r>
  </si>
  <si>
    <r>
      <t xml:space="preserve"> </t>
    </r>
    <r>
      <rPr>
        <sz val="12"/>
        <rFont val="宋体"/>
        <family val="0"/>
      </rPr>
      <t xml:space="preserve">   被装购置费</t>
    </r>
  </si>
  <si>
    <r>
      <t>3</t>
    </r>
    <r>
      <rPr>
        <sz val="12"/>
        <rFont val="宋体"/>
        <family val="0"/>
      </rPr>
      <t>0226</t>
    </r>
  </si>
  <si>
    <r>
      <t xml:space="preserve"> </t>
    </r>
    <r>
      <rPr>
        <sz val="12"/>
        <rFont val="宋体"/>
        <family val="0"/>
      </rPr>
      <t xml:space="preserve">   劳务费</t>
    </r>
  </si>
  <si>
    <r>
      <t>3</t>
    </r>
    <r>
      <rPr>
        <sz val="12"/>
        <rFont val="宋体"/>
        <family val="0"/>
      </rPr>
      <t>0227</t>
    </r>
  </si>
  <si>
    <r>
      <t xml:space="preserve"> </t>
    </r>
    <r>
      <rPr>
        <sz val="12"/>
        <rFont val="宋体"/>
        <family val="0"/>
      </rPr>
      <t xml:space="preserve">   委托业务费</t>
    </r>
  </si>
  <si>
    <r>
      <t>3</t>
    </r>
    <r>
      <rPr>
        <sz val="12"/>
        <rFont val="宋体"/>
        <family val="0"/>
      </rPr>
      <t>0228</t>
    </r>
  </si>
  <si>
    <r>
      <t xml:space="preserve"> </t>
    </r>
    <r>
      <rPr>
        <sz val="12"/>
        <rFont val="宋体"/>
        <family val="0"/>
      </rPr>
      <t xml:space="preserve">   工会经费</t>
    </r>
  </si>
  <si>
    <r>
      <t>3</t>
    </r>
    <r>
      <rPr>
        <sz val="12"/>
        <rFont val="宋体"/>
        <family val="0"/>
      </rPr>
      <t>0229</t>
    </r>
  </si>
  <si>
    <r>
      <t xml:space="preserve"> </t>
    </r>
    <r>
      <rPr>
        <sz val="12"/>
        <rFont val="宋体"/>
        <family val="0"/>
      </rPr>
      <t xml:space="preserve">   福利费</t>
    </r>
  </si>
  <si>
    <r>
      <t>3</t>
    </r>
    <r>
      <rPr>
        <sz val="12"/>
        <rFont val="宋体"/>
        <family val="0"/>
      </rPr>
      <t>0231</t>
    </r>
  </si>
  <si>
    <r>
      <t xml:space="preserve"> </t>
    </r>
    <r>
      <rPr>
        <sz val="12"/>
        <rFont val="宋体"/>
        <family val="0"/>
      </rPr>
      <t xml:space="preserve">   公务用车运行维护费</t>
    </r>
  </si>
  <si>
    <t>30239</t>
  </si>
  <si>
    <t>　　其他交通费用</t>
  </si>
  <si>
    <r>
      <t>3</t>
    </r>
    <r>
      <rPr>
        <sz val="12"/>
        <rFont val="宋体"/>
        <family val="0"/>
      </rPr>
      <t>0299</t>
    </r>
  </si>
  <si>
    <r>
      <t xml:space="preserve"> </t>
    </r>
    <r>
      <rPr>
        <sz val="12"/>
        <rFont val="宋体"/>
        <family val="0"/>
      </rPr>
      <t xml:space="preserve">   其他商品服务支出</t>
    </r>
  </si>
  <si>
    <t>303</t>
  </si>
  <si>
    <t>对个人和家庭的补助</t>
  </si>
  <si>
    <r>
      <t>3</t>
    </r>
    <r>
      <rPr>
        <sz val="12"/>
        <rFont val="宋体"/>
        <family val="0"/>
      </rPr>
      <t>0302</t>
    </r>
  </si>
  <si>
    <t xml:space="preserve">    退休费</t>
  </si>
  <si>
    <t>30304</t>
  </si>
  <si>
    <t>　　抚恤金</t>
  </si>
  <si>
    <r>
      <t>3</t>
    </r>
    <r>
      <rPr>
        <sz val="12"/>
        <rFont val="宋体"/>
        <family val="0"/>
      </rPr>
      <t>0305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</si>
  <si>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生活补助</t>
    </r>
  </si>
  <si>
    <r>
      <t>3</t>
    </r>
    <r>
      <rPr>
        <sz val="12"/>
        <rFont val="宋体"/>
        <family val="0"/>
      </rPr>
      <t>0307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</si>
  <si>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医疗费</t>
    </r>
  </si>
  <si>
    <t>30308</t>
  </si>
  <si>
    <t>　　助学金</t>
  </si>
  <si>
    <r>
      <t>3</t>
    </r>
    <r>
      <rPr>
        <sz val="12"/>
        <rFont val="宋体"/>
        <family val="0"/>
      </rPr>
      <t>0311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</si>
  <si>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住房公积金</t>
    </r>
  </si>
  <si>
    <r>
      <t>3</t>
    </r>
    <r>
      <rPr>
        <sz val="12"/>
        <rFont val="宋体"/>
        <family val="0"/>
      </rPr>
      <t>0399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</si>
  <si>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其他对个人和家庭的补助支出</t>
    </r>
  </si>
  <si>
    <t>附表3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</si>
  <si>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</si>
  <si>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</si>
  <si>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</si>
  <si>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</si>
  <si>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</si>
  <si>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</si>
  <si>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补助被征地农民支出</t>
  </si>
  <si>
    <t xml:space="preserve">    城市公用事业附加及对应专项债务收入安排的支出</t>
  </si>
  <si>
    <t xml:space="preserve">      城市公共设施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</si>
  <si>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</si>
  <si>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</si>
  <si>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基本农田建设和保护支出</t>
  </si>
  <si>
    <t xml:space="preserve">    城市基础设施配套费及对应专项债务收入安排的支出</t>
  </si>
  <si>
    <t xml:space="preserve">      其他城市基础设施配套费安排的支出</t>
  </si>
  <si>
    <t>2、小型水库移民扶助基金收入</t>
  </si>
  <si>
    <t>3、新增建设用地土地有偿使用费收入</t>
  </si>
  <si>
    <t>4、大中型水库库区基金收入</t>
  </si>
  <si>
    <t xml:space="preserve">    其他政府性基金及对应专项债务收入安排的支出</t>
  </si>
  <si>
    <t>5、其他政府性基金收入</t>
  </si>
  <si>
    <t xml:space="preserve">    彩票发行销售机构业务费安排的支出</t>
  </si>
  <si>
    <t>6、彩票发行销售机构业务费</t>
  </si>
  <si>
    <t xml:space="preserve">    彩票公益金及对应专项债务收入安排的支出</t>
  </si>
  <si>
    <t>7、彩票公益金收入</t>
  </si>
  <si>
    <t xml:space="preserve">      用于社会福利的彩票公益金支出</t>
  </si>
  <si>
    <t xml:space="preserve">      用于城乡医疗求助的的彩票公益金支出</t>
  </si>
  <si>
    <t>附表４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</si>
  <si>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</si>
  <si>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</si>
  <si>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</si>
  <si>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</si>
  <si>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</si>
  <si>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</si>
  <si>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</si>
  <si>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附表4</t>
  </si>
  <si>
    <t>部门财政拨款支出预算表</t>
  </si>
  <si>
    <t>科  目</t>
  </si>
  <si>
    <t>合  计</t>
  </si>
  <si>
    <t>基本支出</t>
  </si>
  <si>
    <t>项目支出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</si>
  <si>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</si>
  <si>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</si>
  <si>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</si>
  <si>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</si>
  <si>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</si>
  <si>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</si>
  <si>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</si>
  <si>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</si>
  <si>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</si>
  <si>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</si>
  <si>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</si>
  <si>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</si>
  <si>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</si>
  <si>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</si>
  <si>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</si>
  <si>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</si>
  <si>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</si>
  <si>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</si>
  <si>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</si>
  <si>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</si>
  <si>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</si>
  <si>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</si>
  <si>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</si>
  <si>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</si>
  <si>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</si>
  <si>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</si>
  <si>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</si>
  <si>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</si>
  <si>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</si>
  <si>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</si>
  <si>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</si>
  <si>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</si>
  <si>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</si>
  <si>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</si>
  <si>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</si>
  <si>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</si>
  <si>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</si>
  <si>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</si>
  <si>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</si>
  <si>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</si>
  <si>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</si>
  <si>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</si>
  <si>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</si>
  <si>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</si>
  <si>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</si>
  <si>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</si>
  <si>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</si>
  <si>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</si>
  <si>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</si>
  <si>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</si>
  <si>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</si>
  <si>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</si>
  <si>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</si>
  <si>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</si>
  <si>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</si>
  <si>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</si>
  <si>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</si>
  <si>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</si>
  <si>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</si>
  <si>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</si>
  <si>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</si>
  <si>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</si>
  <si>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</si>
  <si>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</si>
  <si>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</si>
  <si>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</si>
  <si>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</si>
  <si>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</si>
  <si>
    <t>道县2017年一般公共预算收支表</t>
  </si>
  <si>
    <t>5、文化体育与传媒</t>
  </si>
  <si>
    <t>6、社会保障和就业</t>
  </si>
  <si>
    <t>8、节能环保</t>
  </si>
  <si>
    <t>4、科学技术</t>
  </si>
  <si>
    <t>7、医疗卫生与计划生育</t>
  </si>
  <si>
    <t>9、城乡社区事务</t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</si>
  <si>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、农林水</t>
    </r>
  </si>
  <si>
    <r>
      <t>1</t>
    </r>
    <r>
      <rPr>
        <sz val="11"/>
        <rFont val="宋体"/>
        <family val="0"/>
      </rPr>
      <t>1</t>
    </r>
    <r>
      <rPr>
        <sz val="11"/>
        <rFont val="宋体"/>
        <family val="0"/>
      </rPr>
      <t>、交通运输</t>
    </r>
  </si>
  <si>
    <t>12、资源勘探信息等</t>
  </si>
  <si>
    <t>13、商业服务业等</t>
  </si>
  <si>
    <r>
      <t>1</t>
    </r>
    <r>
      <rPr>
        <sz val="11"/>
        <rFont val="宋体"/>
        <family val="0"/>
      </rPr>
      <t>4</t>
    </r>
    <r>
      <rPr>
        <sz val="11"/>
        <rFont val="宋体"/>
        <family val="0"/>
      </rPr>
      <t>、国土海洋气象等</t>
    </r>
  </si>
  <si>
    <t xml:space="preserve">  调入资金（政府性基金调入）</t>
  </si>
  <si>
    <t xml:space="preserve">    结转下年支出</t>
  </si>
  <si>
    <t xml:space="preserve">  年终结余</t>
  </si>
  <si>
    <r>
      <t>道县201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年“三公”经费预算情况统计表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</si>
  <si>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1"/>
        <color indexed="8"/>
        <rFont val="宋体"/>
        <family val="0"/>
      </rPr>
      <t>括领导干部</t>
    </r>
    <r>
      <rPr>
        <sz val="11"/>
        <rFont val="宋体"/>
        <family val="0"/>
      </rPr>
      <t>专车、一般公务用车和执法执勤用车。（3）公务接待费，指单位按规定开支的各类公务接待（含外宾接待）支出。2、201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年“三公”经费预算比201</t>
    </r>
    <r>
      <rPr>
        <sz val="11"/>
        <rFont val="宋体"/>
        <family val="0"/>
      </rPr>
      <t>6</t>
    </r>
    <r>
      <rPr>
        <sz val="11"/>
        <rFont val="宋体"/>
        <family val="0"/>
      </rPr>
      <t>年减少</t>
    </r>
    <r>
      <rPr>
        <sz val="11"/>
        <rFont val="宋体"/>
        <family val="0"/>
      </rPr>
      <t>28</t>
    </r>
    <r>
      <rPr>
        <sz val="11"/>
        <rFont val="宋体"/>
        <family val="0"/>
      </rPr>
      <t xml:space="preserve">万元，减少原因主要是我县严格执行中央“八项规定”，进一步压缩“三公”经费及会议费等行政经费支出。
   </t>
    </r>
  </si>
  <si>
    <r>
      <t>收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</si>
  <si>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</si>
  <si>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</si>
  <si>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一、政府性基金本年收入</t>
  </si>
  <si>
    <t>一、政府性基金本年支出</t>
  </si>
  <si>
    <t>1、新型墙体材料专项基金收入</t>
  </si>
  <si>
    <t>1、社会保障和就业支出</t>
  </si>
  <si>
    <t>2、城市公用事业附加收入</t>
  </si>
  <si>
    <t>3、农业土地开发资金收入</t>
  </si>
  <si>
    <t>4、国有土地使用权出让收入</t>
  </si>
  <si>
    <t>5、大中型水库移民后期扶持基金收入</t>
  </si>
  <si>
    <t xml:space="preserve">      其他大中型水库移民后期扶持基金支出</t>
  </si>
  <si>
    <t>6、大中型水库库区基金收入</t>
  </si>
  <si>
    <t xml:space="preserve">    小型水库移民扶助基金支出</t>
  </si>
  <si>
    <t>7、彩票公益金收入</t>
  </si>
  <si>
    <t>8、城市基础设施配套费收入</t>
  </si>
  <si>
    <t>2、城乡社区支出</t>
  </si>
  <si>
    <t>9、小型水库移民扶助基金收入</t>
  </si>
  <si>
    <t>10、污水处理费收入</t>
  </si>
  <si>
    <t>11、其他政府性基金收入</t>
  </si>
  <si>
    <t xml:space="preserve">      土地整理支出</t>
  </si>
  <si>
    <t xml:space="preserve">      其他新增建设用地有偿使用费安排的支出</t>
  </si>
  <si>
    <t>3、农林水支出</t>
  </si>
  <si>
    <t xml:space="preserve">    大中型水库库区基金及对应专项债务收入安排的支出</t>
  </si>
  <si>
    <t xml:space="preserve">       基础设施建设和经济发展</t>
  </si>
  <si>
    <t>4、新型墙体材料专项基金相关支出</t>
  </si>
  <si>
    <t xml:space="preserve">     其他新型墙体材料专项基金支出</t>
  </si>
  <si>
    <t>二、政府性基金上级补助收入</t>
  </si>
  <si>
    <t>5、其他支出</t>
  </si>
  <si>
    <t>1、大中型水库移民后期扶持基金收入</t>
  </si>
  <si>
    <t xml:space="preserve">      彩票市场调控资金支出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</si>
  <si>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</si>
  <si>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</si>
  <si>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</si>
  <si>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>三、地方政府专项债券转贷收入</t>
  </si>
  <si>
    <t xml:space="preserve">    置换专项债券收入</t>
  </si>
  <si>
    <t>二、政府性基金上解支出</t>
  </si>
  <si>
    <t>三、地方政府专项债务还本支出</t>
  </si>
  <si>
    <t>四、政府性基金上年结余</t>
  </si>
  <si>
    <t>政府性基金支出总计</t>
  </si>
  <si>
    <t>政府性基金收入总计</t>
  </si>
  <si>
    <t>政府性基金年终结余</t>
  </si>
  <si>
    <t>道县2016年地方政府性基金收支预算表</t>
  </si>
  <si>
    <t>预算数</t>
  </si>
  <si>
    <t>四、调出资金</t>
  </si>
  <si>
    <r>
      <t xml:space="preserve"> </t>
    </r>
    <r>
      <rPr>
        <sz val="11"/>
        <rFont val="宋体"/>
        <family val="0"/>
      </rPr>
      <t xml:space="preserve">       其他发展与改革事务支出</t>
    </r>
  </si>
  <si>
    <t xml:space="preserve">        专项普查活动</t>
  </si>
  <si>
    <t xml:space="preserve">        财政国库业务</t>
  </si>
  <si>
    <t xml:space="preserve">        一般行政管理事务</t>
  </si>
  <si>
    <t xml:space="preserve">       其他食品和药品监督管理事务支出</t>
  </si>
  <si>
    <t xml:space="preserve">        其他环境保护管理事务支出</t>
  </si>
  <si>
    <t xml:space="preserve">    环境监测与监察</t>
  </si>
  <si>
    <t xml:space="preserve">        其他环境监测与监察支出</t>
  </si>
  <si>
    <t xml:space="preserve">     自然生态保护</t>
  </si>
  <si>
    <t xml:space="preserve">        其他退耕还林支出</t>
  </si>
  <si>
    <t xml:space="preserve">        执法监管</t>
  </si>
  <si>
    <t xml:space="preserve">        统计监测与信息服务</t>
  </si>
  <si>
    <t xml:space="preserve">        对外交流与合作</t>
  </si>
  <si>
    <t xml:space="preserve">        对高校毕业生到基层任职补助</t>
  </si>
  <si>
    <t xml:space="preserve">        森林资源管理</t>
  </si>
  <si>
    <t xml:space="preserve">        动植物保护</t>
  </si>
  <si>
    <t xml:space="preserve">        林业执法与监督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</si>
  <si>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</si>
  <si>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农田水利</t>
  </si>
  <si>
    <t xml:space="preserve">        扶贫事业机构</t>
  </si>
  <si>
    <t xml:space="preserve">        其他普惠金融发展支出</t>
  </si>
  <si>
    <t xml:space="preserve">     车辆购置税支出</t>
  </si>
  <si>
    <t xml:space="preserve">     工业和信息产业监管</t>
  </si>
  <si>
    <t xml:space="preserve">        安全监管监察专项</t>
  </si>
  <si>
    <t xml:space="preserve">     支持中小企业发展和管理支出</t>
  </si>
  <si>
    <t xml:space="preserve">        其他支持中小企业发展和管理支出</t>
  </si>
  <si>
    <t xml:space="preserve">     其他资源勘探信息等支出</t>
  </si>
  <si>
    <t xml:space="preserve">        技术改造支出</t>
  </si>
  <si>
    <t xml:space="preserve">        其他资源勘探信息等支出</t>
  </si>
  <si>
    <t xml:space="preserve">        其他旅游业管理与服务支出</t>
  </si>
  <si>
    <t xml:space="preserve">        国土整治</t>
  </si>
  <si>
    <t xml:space="preserve">        其他国土资源事务支出</t>
  </si>
  <si>
    <t xml:space="preserve">        棚户区改造</t>
  </si>
  <si>
    <r>
      <t xml:space="preserve"> </t>
    </r>
    <r>
      <rPr>
        <sz val="11"/>
        <rFont val="宋体"/>
        <family val="0"/>
      </rPr>
      <t xml:space="preserve">       其他粮油储备支出</t>
    </r>
  </si>
  <si>
    <t xml:space="preserve">        信息化建设</t>
  </si>
  <si>
    <t xml:space="preserve">        协税护税</t>
  </si>
  <si>
    <t xml:space="preserve">    海关事务</t>
  </si>
  <si>
    <r>
      <t xml:space="preserve"> </t>
    </r>
    <r>
      <rPr>
        <sz val="11"/>
        <rFont val="宋体"/>
        <family val="0"/>
      </rPr>
      <t xml:space="preserve">       引进人才费用</t>
    </r>
  </si>
  <si>
    <t xml:space="preserve">        工商行政管理专项</t>
  </si>
  <si>
    <r>
      <t xml:space="preserve"> </t>
    </r>
    <r>
      <rPr>
        <sz val="11"/>
        <rFont val="宋体"/>
        <family val="0"/>
      </rPr>
      <t xml:space="preserve">      质量技术监督行政执法及业务管理</t>
    </r>
  </si>
  <si>
    <t xml:space="preserve">      　食品安全事务</t>
  </si>
  <si>
    <r>
      <t xml:space="preserve"> </t>
    </r>
    <r>
      <rPr>
        <sz val="11"/>
        <rFont val="宋体"/>
        <family val="0"/>
      </rPr>
      <t xml:space="preserve">       档案馆</t>
    </r>
  </si>
  <si>
    <r>
      <t xml:space="preserve"> </t>
    </r>
    <r>
      <rPr>
        <sz val="11"/>
        <rFont val="宋体"/>
        <family val="0"/>
      </rPr>
      <t xml:space="preserve">       出入境管理</t>
    </r>
  </si>
  <si>
    <r>
      <t xml:space="preserve"> </t>
    </r>
    <r>
      <rPr>
        <sz val="11"/>
        <rFont val="宋体"/>
        <family val="0"/>
      </rPr>
      <t xml:space="preserve">       居民身份证管理</t>
    </r>
  </si>
  <si>
    <r>
      <t xml:space="preserve"> </t>
    </r>
    <r>
      <rPr>
        <sz val="11"/>
        <rFont val="宋体"/>
        <family val="0"/>
      </rPr>
      <t xml:space="preserve">       其他公共安全支出</t>
    </r>
  </si>
  <si>
    <t>　　　　 法律援助</t>
  </si>
  <si>
    <t xml:space="preserve">        社区娇正</t>
  </si>
  <si>
    <t xml:space="preserve">        普法宣传</t>
  </si>
  <si>
    <t xml:space="preserve">    其他教育支出</t>
  </si>
  <si>
    <r>
      <t xml:space="preserve"> </t>
    </r>
    <r>
      <rPr>
        <sz val="11"/>
        <rFont val="宋体"/>
        <family val="0"/>
      </rPr>
      <t xml:space="preserve">      其他教育支出</t>
    </r>
  </si>
  <si>
    <t xml:space="preserve">    其他科学技术支出</t>
  </si>
  <si>
    <r>
      <t xml:space="preserve"> </t>
    </r>
    <r>
      <rPr>
        <sz val="11"/>
        <rFont val="宋体"/>
        <family val="0"/>
      </rPr>
      <t xml:space="preserve">       其他科学技术支出</t>
    </r>
  </si>
  <si>
    <t xml:space="preserve">        车辆购置税用于公路等基础设施建设支出</t>
  </si>
  <si>
    <t xml:space="preserve">        其他工业和信息产业监管支出</t>
  </si>
  <si>
    <t xml:space="preserve">        中小企业发展专项</t>
  </si>
  <si>
    <r>
      <t xml:space="preserve"> </t>
    </r>
    <r>
      <rPr>
        <sz val="11"/>
        <rFont val="宋体"/>
        <family val="0"/>
      </rPr>
      <t xml:space="preserve">       粮食风险基金</t>
    </r>
  </si>
  <si>
    <t xml:space="preserve">        农村环境保护</t>
  </si>
  <si>
    <t xml:space="preserve">     其他城乡社区支出</t>
  </si>
  <si>
    <r>
      <t xml:space="preserve">   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城乡社区规划与管理</t>
    </r>
  </si>
  <si>
    <t xml:space="preserve">     城乡社区公共设施</t>
  </si>
  <si>
    <t>十二、农林水支出</t>
  </si>
  <si>
    <t xml:space="preserve">       其他城乡社区支出</t>
  </si>
  <si>
    <t>　　　财政对企业职工基本养老保险基金的补助</t>
  </si>
  <si>
    <t xml:space="preserve">      财政对基本医疗保险基金的补助</t>
  </si>
  <si>
    <t xml:space="preserve">      对机关事业单位基本养老保险基金的补助</t>
  </si>
  <si>
    <t xml:space="preserve">    财政对基本医疗保险基金的补助</t>
  </si>
  <si>
    <t xml:space="preserve">    行政事业单位医疗</t>
  </si>
  <si>
    <t xml:space="preserve">     中医药</t>
  </si>
  <si>
    <t xml:space="preserve">        中医（民族医）药专项</t>
  </si>
  <si>
    <t xml:space="preserve">    医疗救助</t>
  </si>
  <si>
    <t xml:space="preserve">    优抚对象医疗</t>
  </si>
  <si>
    <t xml:space="preserve">        优抚对象医疗补助</t>
  </si>
  <si>
    <t xml:space="preserve">        城乡医疗救助</t>
  </si>
  <si>
    <t xml:space="preserve">      　财政对城乡居民基本医疗保险基金的补助</t>
  </si>
  <si>
    <t xml:space="preserve">        其他水利支出</t>
  </si>
  <si>
    <t xml:space="preserve">        农村人畜饮水</t>
  </si>
  <si>
    <t xml:space="preserve">    其他社会保障缴费</t>
  </si>
  <si>
    <t>30106</t>
  </si>
  <si>
    <t xml:space="preserve">    伙食补助费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</si>
  <si>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</si>
  <si>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</si>
  <si>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</si>
  <si>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</si>
  <si>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</si>
  <si>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</si>
  <si>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2017年道县一般公共预算支出经济分类明细表                              （基本支出）</t>
  </si>
  <si>
    <t>30225</t>
  </si>
  <si>
    <t xml:space="preserve">    专用燃料费</t>
  </si>
  <si>
    <t>30309</t>
  </si>
  <si>
    <t xml:space="preserve">    奖励金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</si>
</sst>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;;"/>
    <numFmt numFmtId="179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sz val="12"/>
      <name val="楷体_GB2312"/>
      <family val="3"/>
    </font>
    <font>
      <sz val="14"/>
      <name val="宋体"/>
      <family val="0"/>
    </font>
    <font>
      <b/>
      <sz val="14"/>
      <name val="宋体"/>
      <family val="0"/>
    </font>
    <font>
      <sz val="12"/>
      <name val="华文中宋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黑体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2" fillId="16" borderId="8" applyNumberFormat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/>
    </xf>
    <xf numFmtId="0" fontId="2" fillId="0" borderId="0" xfId="92" applyFont="1" applyAlignment="1">
      <alignment vertical="center"/>
      <protection/>
    </xf>
    <xf numFmtId="0" fontId="3" fillId="0" borderId="0" xfId="92" applyFont="1" applyAlignment="1">
      <alignment vertical="center"/>
      <protection/>
    </xf>
    <xf numFmtId="0" fontId="4" fillId="0" borderId="0" xfId="92" applyFont="1" applyAlignment="1">
      <alignment vertical="center"/>
      <protection/>
    </xf>
    <xf numFmtId="0" fontId="0" fillId="0" borderId="0" xfId="92" applyFill="1" applyAlignment="1">
      <alignment vertical="center"/>
      <protection/>
    </xf>
    <xf numFmtId="0" fontId="0" fillId="0" borderId="0" xfId="92" applyAlignment="1">
      <alignment vertical="center"/>
      <protection/>
    </xf>
    <xf numFmtId="0" fontId="5" fillId="0" borderId="0" xfId="0" applyFont="1" applyAlignment="1">
      <alignment/>
    </xf>
    <xf numFmtId="0" fontId="2" fillId="0" borderId="0" xfId="92" applyFont="1" applyAlignment="1">
      <alignment horizontal="right" vertical="center"/>
      <protection/>
    </xf>
    <xf numFmtId="0" fontId="7" fillId="0" borderId="0" xfId="0" applyFont="1" applyAlignment="1">
      <alignment/>
    </xf>
    <xf numFmtId="0" fontId="0" fillId="0" borderId="10" xfId="92" applyFont="1" applyBorder="1" applyAlignment="1">
      <alignment vertical="center"/>
      <protection/>
    </xf>
    <xf numFmtId="0" fontId="0" fillId="0" borderId="0" xfId="92" applyFont="1" applyAlignment="1">
      <alignment horizontal="right"/>
      <protection/>
    </xf>
    <xf numFmtId="0" fontId="0" fillId="0" borderId="11" xfId="92" applyFont="1" applyBorder="1" applyAlignment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92" applyFont="1" applyFill="1" applyBorder="1" applyAlignment="1">
      <alignment horizontal="right" vertical="center"/>
      <protection/>
    </xf>
    <xf numFmtId="0" fontId="8" fillId="0" borderId="11" xfId="92" applyFont="1" applyFill="1" applyBorder="1" applyAlignment="1">
      <alignment vertical="center"/>
      <protection/>
    </xf>
    <xf numFmtId="0" fontId="9" fillId="0" borderId="11" xfId="92" applyFont="1" applyBorder="1" applyAlignment="1">
      <alignment horizontal="right" vertical="center"/>
      <protection/>
    </xf>
    <xf numFmtId="0" fontId="8" fillId="0" borderId="11" xfId="92" applyFont="1" applyBorder="1" applyAlignment="1">
      <alignment vertical="center"/>
      <protection/>
    </xf>
    <xf numFmtId="0" fontId="8" fillId="0" borderId="11" xfId="0" applyFont="1" applyFill="1" applyBorder="1" applyAlignment="1">
      <alignment vertical="center"/>
    </xf>
    <xf numFmtId="176" fontId="10" fillId="0" borderId="11" xfId="0" applyNumberFormat="1" applyFont="1" applyFill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12" xfId="93" applyNumberFormat="1" applyFont="1" applyFill="1" applyBorder="1" applyAlignment="1" applyProtection="1">
      <alignment vertical="center"/>
      <protection/>
    </xf>
    <xf numFmtId="49" fontId="8" fillId="0" borderId="11" xfId="92" applyNumberFormat="1" applyFont="1" applyFill="1" applyBorder="1" applyAlignment="1">
      <alignment horizontal="center" vertical="center"/>
      <protection/>
    </xf>
    <xf numFmtId="0" fontId="0" fillId="0" borderId="0" xfId="92" applyFont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wrapText="1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177" fontId="2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77" fontId="7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 applyProtection="1">
      <alignment horizontal="right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177" fontId="7" fillId="24" borderId="13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178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8" fontId="0" fillId="0" borderId="11" xfId="0" applyNumberFormat="1" applyFont="1" applyFill="1" applyBorder="1" applyAlignment="1" applyProtection="1">
      <alignment horizontal="left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176" fontId="15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1" fontId="15" fillId="0" borderId="11" xfId="0" applyNumberFormat="1" applyFont="1" applyFill="1" applyBorder="1" applyAlignment="1" applyProtection="1">
      <alignment horizontal="left" vertical="center"/>
      <protection locked="0"/>
    </xf>
    <xf numFmtId="1" fontId="8" fillId="0" borderId="11" xfId="0" applyNumberFormat="1" applyFont="1" applyFill="1" applyBorder="1" applyAlignment="1" applyProtection="1">
      <alignment horizontal="left" vertical="center"/>
      <protection locked="0"/>
    </xf>
    <xf numFmtId="1" fontId="8" fillId="0" borderId="11" xfId="0" applyNumberFormat="1" applyFont="1" applyFill="1" applyBorder="1" applyAlignment="1" applyProtection="1">
      <alignment vertical="center"/>
      <protection locked="0"/>
    </xf>
    <xf numFmtId="176" fontId="8" fillId="0" borderId="11" xfId="0" applyNumberFormat="1" applyFont="1" applyFill="1" applyBorder="1" applyAlignment="1" applyProtection="1">
      <alignment horizontal="left" vertical="center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1" fontId="15" fillId="0" borderId="11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92" applyFont="1" applyBorder="1" applyAlignment="1" quotePrefix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1" fontId="15" fillId="0" borderId="11" xfId="0" applyNumberFormat="1" applyFont="1" applyFill="1" applyBorder="1" applyAlignment="1" applyProtection="1">
      <alignment vertical="center"/>
      <protection locked="0"/>
    </xf>
    <xf numFmtId="1" fontId="8" fillId="0" borderId="11" xfId="0" applyNumberFormat="1" applyFont="1" applyFill="1" applyBorder="1" applyAlignment="1" applyProtection="1">
      <alignment horizontal="left" vertical="center"/>
      <protection locked="0"/>
    </xf>
    <xf numFmtId="1" fontId="1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91" applyFont="1">
      <alignment/>
      <protection/>
    </xf>
    <xf numFmtId="0" fontId="5" fillId="0" borderId="0" xfId="91" applyFont="1" applyAlignment="1">
      <alignment horizontal="center"/>
      <protection/>
    </xf>
    <xf numFmtId="0" fontId="0" fillId="0" borderId="0" xfId="91" applyFont="1">
      <alignment/>
      <protection/>
    </xf>
    <xf numFmtId="0" fontId="0" fillId="0" borderId="0" xfId="91" applyFont="1" applyAlignment="1">
      <alignment horizontal="center"/>
      <protection/>
    </xf>
    <xf numFmtId="0" fontId="0" fillId="0" borderId="11" xfId="91" applyFont="1" applyBorder="1" applyAlignment="1">
      <alignment horizontal="center"/>
      <protection/>
    </xf>
    <xf numFmtId="0" fontId="17" fillId="0" borderId="11" xfId="91" applyFont="1" applyBorder="1" applyAlignment="1">
      <alignment horizontal="left"/>
      <protection/>
    </xf>
    <xf numFmtId="0" fontId="7" fillId="0" borderId="11" xfId="91" applyFont="1" applyBorder="1" applyAlignment="1">
      <alignment horizontal="center"/>
      <protection/>
    </xf>
    <xf numFmtId="3" fontId="0" fillId="0" borderId="11" xfId="91" applyNumberFormat="1" applyFont="1" applyFill="1" applyBorder="1" applyAlignment="1" applyProtection="1">
      <alignment vertical="center"/>
      <protection/>
    </xf>
    <xf numFmtId="3" fontId="7" fillId="0" borderId="11" xfId="91" applyNumberFormat="1" applyFont="1" applyFill="1" applyBorder="1" applyAlignment="1" applyProtection="1">
      <alignment vertical="center"/>
      <protection/>
    </xf>
    <xf numFmtId="3" fontId="7" fillId="0" borderId="11" xfId="91" applyNumberFormat="1" applyFont="1" applyFill="1" applyBorder="1" applyAlignment="1" applyProtection="1">
      <alignment horizontal="left" vertical="center"/>
      <protection/>
    </xf>
    <xf numFmtId="3" fontId="0" fillId="0" borderId="11" xfId="91" applyNumberFormat="1" applyFont="1" applyFill="1" applyBorder="1" applyAlignment="1" applyProtection="1">
      <alignment horizontal="left" vertical="center"/>
      <protection/>
    </xf>
    <xf numFmtId="0" fontId="0" fillId="0" borderId="11" xfId="91" applyFont="1" applyBorder="1" applyAlignment="1">
      <alignment horizontal="left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0" xfId="91" applyFont="1" applyBorder="1">
      <alignment/>
      <protection/>
    </xf>
    <xf numFmtId="0" fontId="0" fillId="0" borderId="11" xfId="91" applyFont="1" applyBorder="1">
      <alignment/>
      <protection/>
    </xf>
    <xf numFmtId="0" fontId="7" fillId="0" borderId="11" xfId="91" applyFont="1" applyBorder="1">
      <alignment/>
      <protection/>
    </xf>
    <xf numFmtId="0" fontId="7" fillId="0" borderId="11" xfId="91" applyFont="1" applyBorder="1" applyAlignment="1">
      <alignment horizontal="left" vertical="center"/>
      <protection/>
    </xf>
    <xf numFmtId="0" fontId="42" fillId="0" borderId="11" xfId="91" applyFont="1" applyBorder="1" applyAlignment="1">
      <alignment horizontal="left" vertical="center"/>
      <protection/>
    </xf>
    <xf numFmtId="0" fontId="44" fillId="0" borderId="11" xfId="91" applyFont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15" fillId="0" borderId="11" xfId="0" applyNumberFormat="1" applyFont="1" applyFill="1" applyBorder="1" applyAlignment="1" applyProtection="1">
      <alignment vertical="center"/>
      <protection locked="0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179" fontId="15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91" applyFont="1" applyFill="1" applyAlignment="1">
      <alignment horizontal="center"/>
      <protection/>
    </xf>
    <xf numFmtId="0" fontId="0" fillId="0" borderId="12" xfId="91" applyFont="1" applyBorder="1" applyAlignment="1">
      <alignment horizontal="center"/>
      <protection/>
    </xf>
    <xf numFmtId="0" fontId="0" fillId="0" borderId="14" xfId="91" applyFont="1" applyBorder="1" applyAlignment="1">
      <alignment horizontal="center"/>
      <protection/>
    </xf>
    <xf numFmtId="0" fontId="0" fillId="0" borderId="11" xfId="91" applyFont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178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</cellXfs>
  <cellStyles count="13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差_附表3___ 年“三公”经费预算财政拨款情况统计表" xfId="88"/>
    <cellStyle name="常规 2" xfId="89"/>
    <cellStyle name="常规 3" xfId="90"/>
    <cellStyle name="常规 4" xfId="91"/>
    <cellStyle name="常规_04-分类改革-预算表" xfId="92"/>
    <cellStyle name="常规_录入表" xfId="93"/>
    <cellStyle name="Hyperlink" xfId="94"/>
    <cellStyle name="好" xfId="95"/>
    <cellStyle name="好 2" xfId="96"/>
    <cellStyle name="好 3" xfId="97"/>
    <cellStyle name="好_附表3___ 年“三公”经费预算财政拨款情况统计表" xfId="98"/>
    <cellStyle name="汇总" xfId="99"/>
    <cellStyle name="汇总 2" xfId="100"/>
    <cellStyle name="汇总 3" xfId="101"/>
    <cellStyle name="Currency" xfId="102"/>
    <cellStyle name="Currency [0]" xfId="103"/>
    <cellStyle name="计算" xfId="104"/>
    <cellStyle name="计算 2" xfId="105"/>
    <cellStyle name="计算 3" xfId="106"/>
    <cellStyle name="检查单元格" xfId="107"/>
    <cellStyle name="检查单元格 2" xfId="108"/>
    <cellStyle name="检查单元格 3" xfId="109"/>
    <cellStyle name="解释性文本" xfId="110"/>
    <cellStyle name="解释性文本 2" xfId="111"/>
    <cellStyle name="解释性文本 3" xfId="112"/>
    <cellStyle name="警告文本" xfId="113"/>
    <cellStyle name="警告文本 2" xfId="114"/>
    <cellStyle name="警告文本 3" xfId="115"/>
    <cellStyle name="链接单元格" xfId="116"/>
    <cellStyle name="链接单元格 2" xfId="117"/>
    <cellStyle name="链接单元格 3" xfId="118"/>
    <cellStyle name="Comma" xfId="119"/>
    <cellStyle name="Comma [0]" xfId="120"/>
    <cellStyle name="强调文字颜色 1" xfId="121"/>
    <cellStyle name="强调文字颜色 1 2" xfId="122"/>
    <cellStyle name="强调文字颜色 1 3" xfId="123"/>
    <cellStyle name="强调文字颜色 2" xfId="124"/>
    <cellStyle name="强调文字颜色 2 2" xfId="125"/>
    <cellStyle name="强调文字颜色 2 3" xfId="126"/>
    <cellStyle name="强调文字颜色 3" xfId="127"/>
    <cellStyle name="强调文字颜色 3 2" xfId="128"/>
    <cellStyle name="强调文字颜色 3 3" xfId="129"/>
    <cellStyle name="强调文字颜色 4" xfId="130"/>
    <cellStyle name="强调文字颜色 4 2" xfId="131"/>
    <cellStyle name="强调文字颜色 4 3" xfId="132"/>
    <cellStyle name="强调文字颜色 5" xfId="133"/>
    <cellStyle name="强调文字颜色 5 2" xfId="134"/>
    <cellStyle name="强调文字颜色 5 3" xfId="135"/>
    <cellStyle name="强调文字颜色 6" xfId="136"/>
    <cellStyle name="强调文字颜色 6 2" xfId="137"/>
    <cellStyle name="强调文字颜色 6 3" xfId="138"/>
    <cellStyle name="适中" xfId="139"/>
    <cellStyle name="适中 2" xfId="140"/>
    <cellStyle name="适中 3" xfId="141"/>
    <cellStyle name="输出" xfId="142"/>
    <cellStyle name="输出 2" xfId="143"/>
    <cellStyle name="输出 3" xfId="144"/>
    <cellStyle name="输入" xfId="145"/>
    <cellStyle name="输入 2" xfId="146"/>
    <cellStyle name="输入 3" xfId="147"/>
    <cellStyle name="Followed Hyperlink" xfId="148"/>
    <cellStyle name="注释" xfId="149"/>
    <cellStyle name="注释 2" xfId="150"/>
    <cellStyle name="注释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9992;&#25991;&#26723;\&#39044;&#31639;&#20844;&#24320;\2016&#24180;\2016&#24180;&#36947;&#21439;&#25910;&#25903;&#39044;&#31639;\2016&#24180;&#39044;&#31639;&#20844;&#24320;\&#37096;&#38376;&#39044;&#20915;&#31639;&#20844;&#24320;\2016&#24180;&#39044;&#31639;\&#36947;&#21439;2016&#24180;&#37096;&#38376;&#39044;&#31639;&#20844;&#2432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（收支总表）"/>
      <sheetName val="附表2（公共预算支出功能分类）"/>
      <sheetName val="附表3（经济分类）"/>
      <sheetName val="附表4（三公经费）"/>
      <sheetName val="附表5（政府性基金支出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7"/>
  <sheetViews>
    <sheetView showGridLines="0" showZeros="0" zoomScalePageLayoutView="0" workbookViewId="0" topLeftCell="A241">
      <selection activeCell="D438" sqref="D438"/>
    </sheetView>
  </sheetViews>
  <sheetFormatPr defaultColWidth="9.00390625" defaultRowHeight="14.25"/>
  <cols>
    <col min="1" max="1" width="37.00390625" style="67" customWidth="1"/>
    <col min="2" max="2" width="13.125" style="68" customWidth="1"/>
    <col min="3" max="3" width="42.75390625" style="69" customWidth="1"/>
    <col min="4" max="4" width="10.625" style="68" customWidth="1"/>
    <col min="5" max="16384" width="9.00390625" style="70" customWidth="1"/>
  </cols>
  <sheetData>
    <row r="1" spans="1:3" ht="27" customHeight="1">
      <c r="A1" s="6" t="s">
        <v>0</v>
      </c>
      <c r="C1" s="67"/>
    </row>
    <row r="2" spans="1:4" s="66" customFormat="1" ht="22.5">
      <c r="A2" s="129" t="s">
        <v>533</v>
      </c>
      <c r="B2" s="129"/>
      <c r="C2" s="129"/>
      <c r="D2" s="129"/>
    </row>
    <row r="3" spans="1:4" ht="29.25" customHeight="1">
      <c r="A3" s="71"/>
      <c r="D3" s="35" t="s">
        <v>1</v>
      </c>
    </row>
    <row r="4" spans="1:4" ht="19.5" customHeight="1">
      <c r="A4" s="130" t="s">
        <v>2</v>
      </c>
      <c r="B4" s="130"/>
      <c r="C4" s="130" t="s">
        <v>3</v>
      </c>
      <c r="D4" s="130"/>
    </row>
    <row r="5" spans="1:4" ht="19.5" customHeight="1">
      <c r="A5" s="72" t="s">
        <v>4</v>
      </c>
      <c r="B5" s="72" t="s">
        <v>5</v>
      </c>
      <c r="C5" s="72" t="s">
        <v>6</v>
      </c>
      <c r="D5" s="72" t="s">
        <v>5</v>
      </c>
    </row>
    <row r="6" spans="1:4" ht="19.5" customHeight="1">
      <c r="A6" s="73" t="s">
        <v>7</v>
      </c>
      <c r="B6" s="74">
        <f>SUM(B7:B24)</f>
        <v>63688</v>
      </c>
      <c r="C6" s="75" t="s">
        <v>8</v>
      </c>
      <c r="D6" s="74">
        <f>D7+D11+D15+D23+D28+D33+D40+D45+D49+D51+D56+D58+D62+D66+D69+D71+D76+D80+D83+D86+D89+D92+D96+D99+D103+D73</f>
        <v>77506</v>
      </c>
    </row>
    <row r="7" spans="1:4" ht="19.5" customHeight="1">
      <c r="A7" s="76" t="s">
        <v>9</v>
      </c>
      <c r="B7" s="77">
        <v>7800</v>
      </c>
      <c r="C7" s="75" t="s">
        <v>10</v>
      </c>
      <c r="D7" s="74">
        <f>SUM(D8:D10)</f>
        <v>545</v>
      </c>
    </row>
    <row r="8" spans="1:4" ht="19.5" customHeight="1">
      <c r="A8" s="76" t="s">
        <v>11</v>
      </c>
      <c r="B8" s="77">
        <v>6100</v>
      </c>
      <c r="C8" s="12" t="s">
        <v>12</v>
      </c>
      <c r="D8" s="77">
        <v>355</v>
      </c>
    </row>
    <row r="9" spans="1:4" ht="19.5" customHeight="1">
      <c r="A9" s="76" t="s">
        <v>13</v>
      </c>
      <c r="B9" s="77">
        <v>0</v>
      </c>
      <c r="C9" s="12" t="s">
        <v>14</v>
      </c>
      <c r="D9" s="77">
        <v>120</v>
      </c>
    </row>
    <row r="10" spans="1:4" ht="19.5" customHeight="1">
      <c r="A10" s="76" t="s">
        <v>15</v>
      </c>
      <c r="B10" s="77">
        <v>3608</v>
      </c>
      <c r="C10" s="12" t="s">
        <v>16</v>
      </c>
      <c r="D10" s="77">
        <v>70</v>
      </c>
    </row>
    <row r="11" spans="1:4" ht="19.5" customHeight="1">
      <c r="A11" s="76" t="s">
        <v>17</v>
      </c>
      <c r="B11" s="77"/>
      <c r="C11" s="75" t="s">
        <v>18</v>
      </c>
      <c r="D11" s="74">
        <f>SUM(D12:D14)</f>
        <v>389</v>
      </c>
    </row>
    <row r="12" spans="1:4" ht="19.5" customHeight="1">
      <c r="A12" s="76" t="s">
        <v>19</v>
      </c>
      <c r="B12" s="77">
        <v>1600</v>
      </c>
      <c r="C12" s="12" t="s">
        <v>12</v>
      </c>
      <c r="D12" s="77">
        <v>253</v>
      </c>
    </row>
    <row r="13" spans="1:4" ht="19.5" customHeight="1">
      <c r="A13" s="76" t="s">
        <v>20</v>
      </c>
      <c r="B13" s="77">
        <v>1200</v>
      </c>
      <c r="C13" s="12" t="s">
        <v>14</v>
      </c>
      <c r="D13" s="77">
        <v>86</v>
      </c>
    </row>
    <row r="14" spans="1:4" ht="19.5" customHeight="1">
      <c r="A14" s="76" t="s">
        <v>21</v>
      </c>
      <c r="B14" s="77"/>
      <c r="C14" s="12" t="s">
        <v>22</v>
      </c>
      <c r="D14" s="77">
        <v>50</v>
      </c>
    </row>
    <row r="15" spans="1:4" ht="19.5" customHeight="1">
      <c r="A15" s="76" t="s">
        <v>23</v>
      </c>
      <c r="B15" s="77">
        <v>2100</v>
      </c>
      <c r="C15" s="75" t="s">
        <v>24</v>
      </c>
      <c r="D15" s="74">
        <f>SUM(D16:D22)</f>
        <v>58770</v>
      </c>
    </row>
    <row r="16" spans="1:4" ht="19.5" customHeight="1">
      <c r="A16" s="76" t="s">
        <v>25</v>
      </c>
      <c r="B16" s="77">
        <v>800</v>
      </c>
      <c r="C16" s="12" t="s">
        <v>12</v>
      </c>
      <c r="D16" s="77">
        <v>15060</v>
      </c>
    </row>
    <row r="17" spans="1:4" ht="19.5" customHeight="1">
      <c r="A17" s="76" t="s">
        <v>26</v>
      </c>
      <c r="B17" s="77">
        <v>630</v>
      </c>
      <c r="C17" s="12" t="s">
        <v>14</v>
      </c>
      <c r="D17" s="77">
        <v>4893</v>
      </c>
    </row>
    <row r="18" spans="1:4" ht="19.5" customHeight="1">
      <c r="A18" s="76" t="s">
        <v>27</v>
      </c>
      <c r="B18" s="77">
        <v>3000</v>
      </c>
      <c r="C18" s="12" t="s">
        <v>28</v>
      </c>
      <c r="D18" s="77">
        <v>291</v>
      </c>
    </row>
    <row r="19" spans="1:4" ht="19.5" customHeight="1">
      <c r="A19" s="76" t="s">
        <v>29</v>
      </c>
      <c r="B19" s="77">
        <v>9600</v>
      </c>
      <c r="C19" s="12" t="s">
        <v>30</v>
      </c>
      <c r="D19" s="77">
        <v>23</v>
      </c>
    </row>
    <row r="20" spans="1:4" ht="19.5" customHeight="1">
      <c r="A20" s="76" t="s">
        <v>31</v>
      </c>
      <c r="B20" s="77">
        <v>800</v>
      </c>
      <c r="C20" s="12" t="s">
        <v>32</v>
      </c>
      <c r="D20" s="77">
        <v>653</v>
      </c>
    </row>
    <row r="21" spans="1:4" ht="19.5" customHeight="1">
      <c r="A21" s="76" t="s">
        <v>33</v>
      </c>
      <c r="B21" s="77">
        <v>5800</v>
      </c>
      <c r="C21" s="12" t="s">
        <v>34</v>
      </c>
      <c r="D21" s="77"/>
    </row>
    <row r="22" spans="1:4" ht="19.5" customHeight="1">
      <c r="A22" s="76" t="s">
        <v>35</v>
      </c>
      <c r="B22" s="77">
        <v>18250</v>
      </c>
      <c r="C22" s="12" t="s">
        <v>36</v>
      </c>
      <c r="D22" s="77">
        <v>37850</v>
      </c>
    </row>
    <row r="23" spans="1:4" ht="19.5" customHeight="1">
      <c r="A23" s="76" t="s">
        <v>37</v>
      </c>
      <c r="B23" s="77">
        <v>2400</v>
      </c>
      <c r="C23" s="75" t="s">
        <v>38</v>
      </c>
      <c r="D23" s="74">
        <f>SUM(D24:D27)</f>
        <v>483</v>
      </c>
    </row>
    <row r="24" spans="1:4" ht="19.5" customHeight="1">
      <c r="A24" s="76" t="s">
        <v>39</v>
      </c>
      <c r="B24" s="77"/>
      <c r="C24" s="12" t="s">
        <v>12</v>
      </c>
      <c r="D24" s="77">
        <v>332</v>
      </c>
    </row>
    <row r="25" spans="1:4" ht="19.5" customHeight="1">
      <c r="A25" s="73" t="s">
        <v>40</v>
      </c>
      <c r="B25" s="74">
        <f>SUM(B26:B31)</f>
        <v>35693</v>
      </c>
      <c r="C25" s="12" t="s">
        <v>14</v>
      </c>
      <c r="D25" s="77">
        <v>120</v>
      </c>
    </row>
    <row r="26" spans="1:4" ht="19.5" customHeight="1">
      <c r="A26" s="76" t="s">
        <v>41</v>
      </c>
      <c r="B26" s="77">
        <v>3760</v>
      </c>
      <c r="C26" s="12" t="s">
        <v>42</v>
      </c>
      <c r="D26" s="77">
        <v>24</v>
      </c>
    </row>
    <row r="27" spans="1:4" ht="19.5" customHeight="1">
      <c r="A27" s="76" t="s">
        <v>43</v>
      </c>
      <c r="B27" s="77">
        <v>2800</v>
      </c>
      <c r="C27" s="12" t="s">
        <v>595</v>
      </c>
      <c r="D27" s="77">
        <v>7</v>
      </c>
    </row>
    <row r="28" spans="1:4" ht="19.5" customHeight="1">
      <c r="A28" s="76" t="s">
        <v>45</v>
      </c>
      <c r="B28" s="77">
        <v>4000</v>
      </c>
      <c r="C28" s="75" t="s">
        <v>44</v>
      </c>
      <c r="D28" s="74">
        <f>SUM(D29:D32)</f>
        <v>419</v>
      </c>
    </row>
    <row r="29" spans="1:4" ht="19.5" customHeight="1">
      <c r="A29" s="76" t="s">
        <v>46</v>
      </c>
      <c r="B29" s="77"/>
      <c r="C29" s="12" t="s">
        <v>12</v>
      </c>
      <c r="D29" s="77">
        <v>160</v>
      </c>
    </row>
    <row r="30" spans="1:4" ht="19.5" customHeight="1">
      <c r="A30" s="76" t="s">
        <v>47</v>
      </c>
      <c r="B30" s="77">
        <v>6500</v>
      </c>
      <c r="C30" s="12" t="s">
        <v>14</v>
      </c>
      <c r="D30" s="77">
        <v>25</v>
      </c>
    </row>
    <row r="31" spans="1:4" ht="19.5" customHeight="1">
      <c r="A31" s="76" t="s">
        <v>49</v>
      </c>
      <c r="B31" s="77">
        <v>18633</v>
      </c>
      <c r="C31" s="12" t="s">
        <v>48</v>
      </c>
      <c r="D31" s="77">
        <v>20</v>
      </c>
    </row>
    <row r="32" spans="1:4" ht="19.5" customHeight="1">
      <c r="A32" s="17"/>
      <c r="B32" s="77"/>
      <c r="C32" s="12" t="s">
        <v>596</v>
      </c>
      <c r="D32" s="77">
        <v>214</v>
      </c>
    </row>
    <row r="33" spans="1:4" ht="19.5" customHeight="1">
      <c r="A33" s="78"/>
      <c r="B33" s="77"/>
      <c r="C33" s="75" t="s">
        <v>50</v>
      </c>
      <c r="D33" s="74">
        <f>SUM(D34:D39)</f>
        <v>1730</v>
      </c>
    </row>
    <row r="34" spans="1:4" ht="19.5" customHeight="1">
      <c r="A34" s="78"/>
      <c r="B34" s="77"/>
      <c r="C34" s="12" t="s">
        <v>12</v>
      </c>
      <c r="D34" s="77">
        <v>1144</v>
      </c>
    </row>
    <row r="35" spans="1:4" ht="19.5" customHeight="1">
      <c r="A35" s="78"/>
      <c r="B35" s="77"/>
      <c r="C35" s="12" t="s">
        <v>14</v>
      </c>
      <c r="D35" s="77">
        <v>481</v>
      </c>
    </row>
    <row r="36" spans="1:4" ht="19.5" customHeight="1">
      <c r="A36" s="78"/>
      <c r="B36" s="77"/>
      <c r="C36" s="12" t="s">
        <v>597</v>
      </c>
      <c r="D36" s="77">
        <v>20</v>
      </c>
    </row>
    <row r="37" spans="1:4" ht="19.5" customHeight="1">
      <c r="A37" s="76"/>
      <c r="B37" s="77"/>
      <c r="C37" s="12" t="s">
        <v>51</v>
      </c>
      <c r="D37" s="77">
        <v>25</v>
      </c>
    </row>
    <row r="38" spans="1:4" ht="19.5" customHeight="1">
      <c r="A38" s="76"/>
      <c r="B38" s="77"/>
      <c r="C38" s="12" t="s">
        <v>52</v>
      </c>
      <c r="D38" s="77">
        <v>50</v>
      </c>
    </row>
    <row r="39" spans="1:4" ht="19.5" customHeight="1">
      <c r="A39" s="76"/>
      <c r="B39" s="77"/>
      <c r="C39" s="12" t="s">
        <v>53</v>
      </c>
      <c r="D39" s="77">
        <v>10</v>
      </c>
    </row>
    <row r="40" spans="1:4" ht="19.5" customHeight="1">
      <c r="A40" s="76"/>
      <c r="B40" s="77"/>
      <c r="C40" s="75" t="s">
        <v>54</v>
      </c>
      <c r="D40" s="74">
        <f>SUM(D41:D44)</f>
        <v>2040</v>
      </c>
    </row>
    <row r="41" spans="1:4" ht="19.5" customHeight="1">
      <c r="A41" s="76"/>
      <c r="B41" s="77"/>
      <c r="C41" s="12" t="s">
        <v>12</v>
      </c>
      <c r="D41" s="77">
        <v>100</v>
      </c>
    </row>
    <row r="42" spans="1:4" ht="19.5" customHeight="1">
      <c r="A42" s="76"/>
      <c r="B42" s="77"/>
      <c r="C42" s="12" t="s">
        <v>14</v>
      </c>
      <c r="D42" s="77">
        <v>1820</v>
      </c>
    </row>
    <row r="43" spans="1:4" ht="19.5" customHeight="1">
      <c r="A43" s="76"/>
      <c r="B43" s="77"/>
      <c r="C43" s="12" t="s">
        <v>629</v>
      </c>
      <c r="D43" s="77">
        <v>20</v>
      </c>
    </row>
    <row r="44" spans="1:4" ht="19.5" customHeight="1">
      <c r="A44" s="76"/>
      <c r="B44" s="77"/>
      <c r="C44" s="12" t="s">
        <v>630</v>
      </c>
      <c r="D44" s="77">
        <v>100</v>
      </c>
    </row>
    <row r="45" spans="1:4" ht="19.5" customHeight="1">
      <c r="A45" s="76" t="s">
        <v>58</v>
      </c>
      <c r="B45" s="77"/>
      <c r="C45" s="75" t="s">
        <v>55</v>
      </c>
      <c r="D45" s="74">
        <f>SUM(D46:D48)</f>
        <v>238</v>
      </c>
    </row>
    <row r="46" spans="1:4" ht="19.5" customHeight="1">
      <c r="A46" s="76" t="s">
        <v>58</v>
      </c>
      <c r="B46" s="77"/>
      <c r="C46" s="12" t="s">
        <v>12</v>
      </c>
      <c r="D46" s="77">
        <v>115</v>
      </c>
    </row>
    <row r="47" spans="1:4" ht="19.5" customHeight="1">
      <c r="A47" s="76"/>
      <c r="B47" s="77"/>
      <c r="C47" s="12" t="s">
        <v>14</v>
      </c>
      <c r="D47" s="77">
        <v>53</v>
      </c>
    </row>
    <row r="48" spans="1:4" ht="19.5" customHeight="1">
      <c r="A48" s="76"/>
      <c r="B48" s="77"/>
      <c r="C48" s="12" t="s">
        <v>56</v>
      </c>
      <c r="D48" s="77">
        <v>70</v>
      </c>
    </row>
    <row r="49" spans="1:4" ht="19.5" customHeight="1">
      <c r="A49" s="76"/>
      <c r="B49" s="77"/>
      <c r="C49" s="115" t="s">
        <v>631</v>
      </c>
      <c r="D49" s="113">
        <v>60</v>
      </c>
    </row>
    <row r="50" spans="1:4" ht="19.5" customHeight="1">
      <c r="A50" s="76"/>
      <c r="B50" s="77"/>
      <c r="C50" s="116" t="s">
        <v>598</v>
      </c>
      <c r="D50" s="77">
        <v>60</v>
      </c>
    </row>
    <row r="51" spans="1:4" ht="19.5" customHeight="1">
      <c r="A51" s="76"/>
      <c r="B51" s="77"/>
      <c r="C51" s="75" t="s">
        <v>57</v>
      </c>
      <c r="D51" s="74">
        <f>SUM(D52:D55)</f>
        <v>210</v>
      </c>
    </row>
    <row r="52" spans="1:4" ht="19.5" customHeight="1">
      <c r="A52" s="76"/>
      <c r="B52" s="77"/>
      <c r="C52" s="12" t="s">
        <v>12</v>
      </c>
      <c r="D52" s="77">
        <v>90</v>
      </c>
    </row>
    <row r="53" spans="1:4" ht="19.5" customHeight="1">
      <c r="A53" s="76"/>
      <c r="B53" s="77"/>
      <c r="C53" s="12" t="s">
        <v>14</v>
      </c>
      <c r="D53" s="77">
        <v>82</v>
      </c>
    </row>
    <row r="54" spans="1:4" ht="19.5" customHeight="1">
      <c r="A54" s="76"/>
      <c r="B54" s="77"/>
      <c r="C54" s="116" t="s">
        <v>632</v>
      </c>
      <c r="D54" s="77">
        <v>8</v>
      </c>
    </row>
    <row r="55" spans="1:4" ht="19.5" customHeight="1">
      <c r="A55" s="76"/>
      <c r="B55" s="77"/>
      <c r="C55" s="12" t="s">
        <v>59</v>
      </c>
      <c r="D55" s="77">
        <v>30</v>
      </c>
    </row>
    <row r="56" spans="1:4" ht="19.5" customHeight="1">
      <c r="A56" s="76"/>
      <c r="B56" s="77"/>
      <c r="C56" s="75" t="s">
        <v>60</v>
      </c>
      <c r="D56" s="74">
        <v>608</v>
      </c>
    </row>
    <row r="57" spans="1:4" ht="19.5" customHeight="1">
      <c r="A57" s="76"/>
      <c r="B57" s="77"/>
      <c r="C57" s="12" t="s">
        <v>61</v>
      </c>
      <c r="D57" s="77">
        <v>608</v>
      </c>
    </row>
    <row r="58" spans="1:4" ht="19.5" customHeight="1">
      <c r="A58" s="76"/>
      <c r="B58" s="77"/>
      <c r="C58" s="75" t="s">
        <v>62</v>
      </c>
      <c r="D58" s="74">
        <f>SUM(D59:D61)</f>
        <v>2704</v>
      </c>
    </row>
    <row r="59" spans="1:4" ht="19.5" customHeight="1">
      <c r="A59" s="76"/>
      <c r="B59" s="77"/>
      <c r="C59" s="12" t="s">
        <v>12</v>
      </c>
      <c r="D59" s="77">
        <v>632</v>
      </c>
    </row>
    <row r="60" spans="1:4" ht="19.5" customHeight="1">
      <c r="A60" s="76"/>
      <c r="B60" s="77"/>
      <c r="C60" s="12" t="s">
        <v>14</v>
      </c>
      <c r="D60" s="77">
        <v>72</v>
      </c>
    </row>
    <row r="61" spans="1:4" ht="19.5" customHeight="1">
      <c r="A61" s="76"/>
      <c r="B61" s="77"/>
      <c r="C61" s="12" t="s">
        <v>63</v>
      </c>
      <c r="D61" s="77">
        <v>2000</v>
      </c>
    </row>
    <row r="62" spans="1:4" ht="19.5" customHeight="1">
      <c r="A62" s="76"/>
      <c r="B62" s="77"/>
      <c r="C62" s="75" t="s">
        <v>64</v>
      </c>
      <c r="D62" s="74">
        <f>SUM(D63:D65)</f>
        <v>818</v>
      </c>
    </row>
    <row r="63" spans="1:4" ht="19.5" customHeight="1">
      <c r="A63" s="76"/>
      <c r="B63" s="77"/>
      <c r="C63" s="12" t="s">
        <v>12</v>
      </c>
      <c r="D63" s="77">
        <v>738</v>
      </c>
    </row>
    <row r="64" spans="1:4" ht="19.5" customHeight="1">
      <c r="A64" s="76"/>
      <c r="B64" s="77"/>
      <c r="C64" s="12" t="s">
        <v>14</v>
      </c>
      <c r="D64" s="77">
        <v>60</v>
      </c>
    </row>
    <row r="65" spans="1:4" ht="19.5" customHeight="1">
      <c r="A65" s="17"/>
      <c r="B65" s="77"/>
      <c r="C65" s="116" t="s">
        <v>633</v>
      </c>
      <c r="D65" s="77">
        <v>20</v>
      </c>
    </row>
    <row r="66" spans="1:4" ht="19.5" customHeight="1">
      <c r="A66" s="17"/>
      <c r="B66" s="77"/>
      <c r="C66" s="75" t="s">
        <v>65</v>
      </c>
      <c r="D66" s="74">
        <f>SUM(D67:D68)</f>
        <v>314</v>
      </c>
    </row>
    <row r="67" spans="1:4" ht="19.5" customHeight="1">
      <c r="A67" s="17"/>
      <c r="B67" s="77"/>
      <c r="C67" s="12" t="s">
        <v>12</v>
      </c>
      <c r="D67" s="77">
        <v>310</v>
      </c>
    </row>
    <row r="68" spans="1:4" ht="19.5" customHeight="1">
      <c r="A68" s="17"/>
      <c r="B68" s="77"/>
      <c r="C68" s="116" t="s">
        <v>634</v>
      </c>
      <c r="D68" s="77">
        <v>4</v>
      </c>
    </row>
    <row r="69" spans="1:4" ht="19.5" customHeight="1">
      <c r="A69" s="17"/>
      <c r="B69" s="77"/>
      <c r="C69" s="75" t="s">
        <v>66</v>
      </c>
      <c r="D69" s="74">
        <v>65</v>
      </c>
    </row>
    <row r="70" spans="1:4" ht="19.5" customHeight="1">
      <c r="A70" s="17"/>
      <c r="B70" s="77"/>
      <c r="C70" s="12" t="s">
        <v>67</v>
      </c>
      <c r="D70" s="77">
        <v>65</v>
      </c>
    </row>
    <row r="71" spans="1:4" ht="19.5" customHeight="1">
      <c r="A71" s="17"/>
      <c r="B71" s="77"/>
      <c r="C71" s="75" t="s">
        <v>68</v>
      </c>
      <c r="D71" s="74">
        <v>7</v>
      </c>
    </row>
    <row r="72" spans="1:4" ht="19.5" customHeight="1">
      <c r="A72" s="17"/>
      <c r="B72" s="77"/>
      <c r="C72" s="12" t="s">
        <v>69</v>
      </c>
      <c r="D72" s="77">
        <v>7</v>
      </c>
    </row>
    <row r="73" spans="1:4" ht="19.5" customHeight="1">
      <c r="A73" s="17"/>
      <c r="B73" s="77"/>
      <c r="C73" s="75" t="s">
        <v>70</v>
      </c>
      <c r="D73" s="74">
        <f>SUM(D74:D75)</f>
        <v>12</v>
      </c>
    </row>
    <row r="74" spans="1:4" ht="19.5" customHeight="1">
      <c r="A74" s="17"/>
      <c r="B74" s="77"/>
      <c r="C74" s="12" t="s">
        <v>71</v>
      </c>
      <c r="D74" s="77">
        <v>6</v>
      </c>
    </row>
    <row r="75" spans="1:4" ht="19.5" customHeight="1">
      <c r="A75" s="17"/>
      <c r="B75" s="77"/>
      <c r="C75" s="12" t="s">
        <v>72</v>
      </c>
      <c r="D75" s="77">
        <v>6</v>
      </c>
    </row>
    <row r="76" spans="1:4" ht="19.5" customHeight="1">
      <c r="A76" s="17"/>
      <c r="B76" s="77"/>
      <c r="C76" s="75" t="s">
        <v>73</v>
      </c>
      <c r="D76" s="74">
        <f>SUM(D77:D79)</f>
        <v>406</v>
      </c>
    </row>
    <row r="77" spans="1:4" ht="19.5" customHeight="1">
      <c r="A77" s="17"/>
      <c r="B77" s="77"/>
      <c r="C77" s="12" t="s">
        <v>12</v>
      </c>
      <c r="D77" s="77">
        <v>53</v>
      </c>
    </row>
    <row r="78" spans="1:4" ht="19.5" customHeight="1">
      <c r="A78" s="17"/>
      <c r="B78" s="77"/>
      <c r="C78" s="12" t="s">
        <v>14</v>
      </c>
      <c r="D78" s="77">
        <v>15</v>
      </c>
    </row>
    <row r="79" spans="1:4" ht="19.5" customHeight="1">
      <c r="A79" s="17"/>
      <c r="B79" s="77"/>
      <c r="C79" s="116" t="s">
        <v>636</v>
      </c>
      <c r="D79" s="77">
        <v>338</v>
      </c>
    </row>
    <row r="80" spans="1:4" ht="19.5" customHeight="1">
      <c r="A80" s="17"/>
      <c r="B80" s="77"/>
      <c r="C80" s="75" t="s">
        <v>74</v>
      </c>
      <c r="D80" s="74">
        <f>SUM(D81:D82)</f>
        <v>53</v>
      </c>
    </row>
    <row r="81" spans="1:4" ht="19.5" customHeight="1">
      <c r="A81" s="17"/>
      <c r="B81" s="77"/>
      <c r="C81" s="12" t="s">
        <v>12</v>
      </c>
      <c r="D81" s="77">
        <v>28</v>
      </c>
    </row>
    <row r="82" spans="1:4" ht="19.5" customHeight="1">
      <c r="A82" s="17"/>
      <c r="B82" s="77"/>
      <c r="C82" s="12" t="s">
        <v>14</v>
      </c>
      <c r="D82" s="77">
        <v>25</v>
      </c>
    </row>
    <row r="83" spans="1:4" ht="19.5" customHeight="1">
      <c r="A83" s="17"/>
      <c r="B83" s="77"/>
      <c r="C83" s="75" t="s">
        <v>75</v>
      </c>
      <c r="D83" s="74">
        <f>SUM(D84:D85)</f>
        <v>216</v>
      </c>
    </row>
    <row r="84" spans="1:4" ht="19.5" customHeight="1">
      <c r="A84" s="17"/>
      <c r="B84" s="77"/>
      <c r="C84" s="12" t="s">
        <v>12</v>
      </c>
      <c r="D84" s="77">
        <v>150</v>
      </c>
    </row>
    <row r="85" spans="1:4" ht="19.5" customHeight="1">
      <c r="A85" s="17"/>
      <c r="B85" s="77"/>
      <c r="C85" s="12" t="s">
        <v>14</v>
      </c>
      <c r="D85" s="77">
        <v>66</v>
      </c>
    </row>
    <row r="86" spans="1:4" ht="19.5" customHeight="1">
      <c r="A86" s="17"/>
      <c r="B86" s="77"/>
      <c r="C86" s="75" t="s">
        <v>76</v>
      </c>
      <c r="D86" s="74">
        <f>SUM(D87:D88)</f>
        <v>1105</v>
      </c>
    </row>
    <row r="87" spans="1:4" ht="19.5" customHeight="1">
      <c r="A87" s="17"/>
      <c r="B87" s="77"/>
      <c r="C87" s="12" t="s">
        <v>12</v>
      </c>
      <c r="D87" s="77">
        <v>905</v>
      </c>
    </row>
    <row r="88" spans="1:4" ht="19.5" customHeight="1">
      <c r="A88" s="17"/>
      <c r="B88" s="77"/>
      <c r="C88" s="12" t="s">
        <v>14</v>
      </c>
      <c r="D88" s="77">
        <v>200</v>
      </c>
    </row>
    <row r="89" spans="1:4" ht="19.5" customHeight="1">
      <c r="A89" s="17"/>
      <c r="B89" s="77"/>
      <c r="C89" s="75" t="s">
        <v>77</v>
      </c>
      <c r="D89" s="74">
        <f>SUM(D90:D91)</f>
        <v>357</v>
      </c>
    </row>
    <row r="90" spans="1:4" ht="19.5" customHeight="1">
      <c r="A90" s="17"/>
      <c r="B90" s="77"/>
      <c r="C90" s="12" t="s">
        <v>61</v>
      </c>
      <c r="D90" s="77">
        <v>267</v>
      </c>
    </row>
    <row r="91" spans="1:4" ht="19.5" customHeight="1">
      <c r="A91" s="17"/>
      <c r="B91" s="77"/>
      <c r="C91" s="12" t="s">
        <v>78</v>
      </c>
      <c r="D91" s="77">
        <v>90</v>
      </c>
    </row>
    <row r="92" spans="1:4" ht="19.5" customHeight="1">
      <c r="A92" s="17"/>
      <c r="B92" s="77"/>
      <c r="C92" s="75" t="s">
        <v>79</v>
      </c>
      <c r="D92" s="74">
        <f>SUM(D93:D95)</f>
        <v>393</v>
      </c>
    </row>
    <row r="93" spans="1:4" ht="19.5" customHeight="1">
      <c r="A93" s="17"/>
      <c r="B93" s="77"/>
      <c r="C93" s="12" t="s">
        <v>61</v>
      </c>
      <c r="D93" s="77">
        <v>96</v>
      </c>
    </row>
    <row r="94" spans="1:4" ht="19.5" customHeight="1">
      <c r="A94" s="17"/>
      <c r="B94" s="77"/>
      <c r="C94" s="12" t="s">
        <v>78</v>
      </c>
      <c r="D94" s="77">
        <v>70</v>
      </c>
    </row>
    <row r="95" spans="1:4" ht="19.5" customHeight="1">
      <c r="A95" s="17"/>
      <c r="B95" s="77"/>
      <c r="C95" s="12" t="s">
        <v>80</v>
      </c>
      <c r="D95" s="77">
        <v>227</v>
      </c>
    </row>
    <row r="96" spans="1:4" ht="19.5" customHeight="1">
      <c r="A96" s="17"/>
      <c r="B96" s="77"/>
      <c r="C96" s="75" t="s">
        <v>81</v>
      </c>
      <c r="D96" s="74">
        <f>SUM(D97:D98)</f>
        <v>96</v>
      </c>
    </row>
    <row r="97" spans="1:4" ht="19.5" customHeight="1">
      <c r="A97" s="17"/>
      <c r="B97" s="77"/>
      <c r="C97" s="12" t="s">
        <v>61</v>
      </c>
      <c r="D97" s="77">
        <v>57</v>
      </c>
    </row>
    <row r="98" spans="1:4" ht="19.5" customHeight="1">
      <c r="A98" s="17"/>
      <c r="B98" s="77"/>
      <c r="C98" s="12" t="s">
        <v>78</v>
      </c>
      <c r="D98" s="77">
        <v>39</v>
      </c>
    </row>
    <row r="99" spans="1:4" ht="19.5" customHeight="1">
      <c r="A99" s="17"/>
      <c r="B99" s="77"/>
      <c r="C99" s="75" t="s">
        <v>82</v>
      </c>
      <c r="D99" s="74">
        <f>SUM(D100:D102)</f>
        <v>227</v>
      </c>
    </row>
    <row r="100" spans="1:4" ht="19.5" customHeight="1">
      <c r="A100" s="17"/>
      <c r="B100" s="77"/>
      <c r="C100" s="12" t="s">
        <v>61</v>
      </c>
      <c r="D100" s="77">
        <v>88</v>
      </c>
    </row>
    <row r="101" spans="1:4" ht="19.5" customHeight="1">
      <c r="A101" s="17"/>
      <c r="B101" s="77"/>
      <c r="C101" s="12" t="s">
        <v>78</v>
      </c>
      <c r="D101" s="77">
        <v>120</v>
      </c>
    </row>
    <row r="102" spans="1:4" ht="19.5" customHeight="1">
      <c r="A102" s="87" t="s">
        <v>93</v>
      </c>
      <c r="B102" s="113">
        <f>B25+B6</f>
        <v>99381</v>
      </c>
      <c r="C102" s="12" t="s">
        <v>83</v>
      </c>
      <c r="D102" s="77">
        <v>19</v>
      </c>
    </row>
    <row r="103" spans="1:4" ht="19.5" customHeight="1">
      <c r="A103" s="79" t="s">
        <v>94</v>
      </c>
      <c r="B103" s="74">
        <f>B104+B109+B125</f>
        <v>243960</v>
      </c>
      <c r="C103" s="75" t="s">
        <v>84</v>
      </c>
      <c r="D103" s="74">
        <v>5241</v>
      </c>
    </row>
    <row r="104" spans="1:4" ht="19.5" customHeight="1">
      <c r="A104" s="80" t="s">
        <v>95</v>
      </c>
      <c r="B104" s="77">
        <f>SUM(B105:B108)</f>
        <v>8007</v>
      </c>
      <c r="C104" s="12" t="s">
        <v>85</v>
      </c>
      <c r="D104" s="77">
        <v>5241</v>
      </c>
    </row>
    <row r="105" spans="1:4" ht="19.5" customHeight="1">
      <c r="A105" s="80" t="s">
        <v>97</v>
      </c>
      <c r="B105" s="77">
        <v>1329</v>
      </c>
      <c r="C105" s="73" t="s">
        <v>86</v>
      </c>
      <c r="D105" s="74"/>
    </row>
    <row r="106" spans="1:4" ht="19.5" customHeight="1">
      <c r="A106" s="80" t="s">
        <v>99</v>
      </c>
      <c r="B106" s="77">
        <v>590</v>
      </c>
      <c r="C106" s="73" t="s">
        <v>87</v>
      </c>
      <c r="D106" s="74"/>
    </row>
    <row r="107" spans="1:4" ht="19.5" customHeight="1">
      <c r="A107" s="80" t="s">
        <v>101</v>
      </c>
      <c r="B107" s="77">
        <v>1762</v>
      </c>
      <c r="C107" s="73" t="s">
        <v>88</v>
      </c>
      <c r="D107" s="74">
        <f>D108+D111+D119+D122+D125</f>
        <v>11609</v>
      </c>
    </row>
    <row r="108" spans="1:4" ht="19.5" customHeight="1">
      <c r="A108" s="80" t="s">
        <v>102</v>
      </c>
      <c r="B108" s="77">
        <v>4326</v>
      </c>
      <c r="C108" s="73" t="s">
        <v>89</v>
      </c>
      <c r="D108" s="74">
        <f>SUM(D109:D110)</f>
        <v>700</v>
      </c>
    </row>
    <row r="109" spans="1:4" ht="19.5" customHeight="1">
      <c r="A109" s="81" t="s">
        <v>103</v>
      </c>
      <c r="B109" s="77">
        <f>SUM(B110:B124)</f>
        <v>155953</v>
      </c>
      <c r="C109" s="17" t="s">
        <v>90</v>
      </c>
      <c r="D109" s="77">
        <v>69</v>
      </c>
    </row>
    <row r="110" spans="1:4" ht="19.5" customHeight="1">
      <c r="A110" s="81" t="s">
        <v>105</v>
      </c>
      <c r="B110" s="77">
        <v>745</v>
      </c>
      <c r="C110" s="17" t="s">
        <v>91</v>
      </c>
      <c r="D110" s="77">
        <v>631</v>
      </c>
    </row>
    <row r="111" spans="1:4" ht="19.5" customHeight="1">
      <c r="A111" s="81" t="s">
        <v>106</v>
      </c>
      <c r="B111" s="77">
        <v>52251</v>
      </c>
      <c r="C111" s="73" t="s">
        <v>92</v>
      </c>
      <c r="D111" s="74">
        <f>SUM(D112:D118)</f>
        <v>8856</v>
      </c>
    </row>
    <row r="112" spans="1:4" ht="19.5" customHeight="1">
      <c r="A112" s="81" t="s">
        <v>107</v>
      </c>
      <c r="B112" s="77">
        <v>2012</v>
      </c>
      <c r="C112" s="17" t="s">
        <v>12</v>
      </c>
      <c r="D112" s="77">
        <v>5064</v>
      </c>
    </row>
    <row r="113" spans="1:4" ht="19.5" customHeight="1">
      <c r="A113" s="81" t="s">
        <v>109</v>
      </c>
      <c r="B113" s="77">
        <v>19017</v>
      </c>
      <c r="C113" s="17" t="s">
        <v>14</v>
      </c>
      <c r="D113" s="77">
        <v>1921</v>
      </c>
    </row>
    <row r="114" spans="1:4" ht="19.5" customHeight="1">
      <c r="A114" s="81" t="s">
        <v>110</v>
      </c>
      <c r="B114" s="77">
        <v>4272</v>
      </c>
      <c r="C114" s="118" t="s">
        <v>637</v>
      </c>
      <c r="D114" s="77">
        <v>10</v>
      </c>
    </row>
    <row r="115" spans="1:4" ht="19.5" customHeight="1">
      <c r="A115" s="81" t="s">
        <v>111</v>
      </c>
      <c r="B115" s="77">
        <v>96</v>
      </c>
      <c r="C115" s="17" t="s">
        <v>96</v>
      </c>
      <c r="D115" s="77">
        <v>197</v>
      </c>
    </row>
    <row r="116" spans="1:4" ht="19.5" customHeight="1">
      <c r="A116" s="81" t="s">
        <v>112</v>
      </c>
      <c r="B116" s="77">
        <v>711</v>
      </c>
      <c r="C116" s="17" t="s">
        <v>98</v>
      </c>
      <c r="D116" s="77">
        <v>1161</v>
      </c>
    </row>
    <row r="117" spans="1:4" ht="19.5" customHeight="1">
      <c r="A117" s="81" t="s">
        <v>114</v>
      </c>
      <c r="B117" s="77">
        <v>9429</v>
      </c>
      <c r="C117" s="118" t="s">
        <v>638</v>
      </c>
      <c r="D117" s="77">
        <v>3</v>
      </c>
    </row>
    <row r="118" spans="1:4" ht="19.5" customHeight="1">
      <c r="A118" s="81" t="s">
        <v>116</v>
      </c>
      <c r="B118" s="77">
        <v>17235</v>
      </c>
      <c r="C118" s="118" t="s">
        <v>639</v>
      </c>
      <c r="D118" s="77">
        <v>500</v>
      </c>
    </row>
    <row r="119" spans="1:4" ht="19.5" customHeight="1">
      <c r="A119" s="81" t="s">
        <v>118</v>
      </c>
      <c r="B119" s="77">
        <v>22802</v>
      </c>
      <c r="C119" s="73" t="s">
        <v>100</v>
      </c>
      <c r="D119" s="74">
        <f>SUM(D120:D121)</f>
        <v>550</v>
      </c>
    </row>
    <row r="120" spans="1:4" ht="19.5" customHeight="1">
      <c r="A120" s="81" t="s">
        <v>120</v>
      </c>
      <c r="B120" s="77">
        <v>2332</v>
      </c>
      <c r="C120" s="17" t="s">
        <v>12</v>
      </c>
      <c r="D120" s="77">
        <v>447</v>
      </c>
    </row>
    <row r="121" spans="1:4" ht="19.5" customHeight="1">
      <c r="A121" s="81" t="s">
        <v>122</v>
      </c>
      <c r="B121" s="77">
        <v>2288</v>
      </c>
      <c r="C121" s="17" t="s">
        <v>14</v>
      </c>
      <c r="D121" s="77">
        <v>103</v>
      </c>
    </row>
    <row r="122" spans="1:4" ht="19.5" customHeight="1">
      <c r="A122" s="81" t="s">
        <v>124</v>
      </c>
      <c r="B122" s="77">
        <v>5520</v>
      </c>
      <c r="C122" s="73" t="s">
        <v>104</v>
      </c>
      <c r="D122" s="74">
        <f>SUM(D123:D124)</f>
        <v>927</v>
      </c>
    </row>
    <row r="123" spans="1:4" ht="19.5" customHeight="1">
      <c r="A123" s="81" t="s">
        <v>126</v>
      </c>
      <c r="B123" s="77">
        <v>16292</v>
      </c>
      <c r="C123" s="17" t="s">
        <v>12</v>
      </c>
      <c r="D123" s="77">
        <v>677</v>
      </c>
    </row>
    <row r="124" spans="1:4" ht="19.5" customHeight="1">
      <c r="A124" s="81" t="s">
        <v>128</v>
      </c>
      <c r="B124" s="77">
        <v>951</v>
      </c>
      <c r="C124" s="17" t="s">
        <v>14</v>
      </c>
      <c r="D124" s="77">
        <v>250</v>
      </c>
    </row>
    <row r="125" spans="1:4" ht="19.5" customHeight="1">
      <c r="A125" s="37" t="s">
        <v>130</v>
      </c>
      <c r="B125" s="77">
        <f>SUM(B126:B141)</f>
        <v>80000</v>
      </c>
      <c r="C125" s="73" t="s">
        <v>108</v>
      </c>
      <c r="D125" s="74">
        <f>SUM(D126:D130)</f>
        <v>576</v>
      </c>
    </row>
    <row r="126" spans="1:4" ht="19.5" customHeight="1">
      <c r="A126" s="37" t="s">
        <v>132</v>
      </c>
      <c r="B126" s="77">
        <v>458</v>
      </c>
      <c r="C126" s="17" t="s">
        <v>12</v>
      </c>
      <c r="D126" s="77">
        <v>389</v>
      </c>
    </row>
    <row r="127" spans="1:4" ht="19.5" customHeight="1">
      <c r="A127" s="37" t="s">
        <v>134</v>
      </c>
      <c r="B127" s="77">
        <v>234</v>
      </c>
      <c r="C127" s="17" t="s">
        <v>14</v>
      </c>
      <c r="D127" s="77">
        <v>60</v>
      </c>
    </row>
    <row r="128" spans="1:4" ht="19.5" customHeight="1">
      <c r="A128" s="37" t="s">
        <v>136</v>
      </c>
      <c r="B128" s="77">
        <v>6357</v>
      </c>
      <c r="C128" s="17" t="s">
        <v>642</v>
      </c>
      <c r="D128" s="77">
        <v>74</v>
      </c>
    </row>
    <row r="129" spans="1:4" ht="19.5" customHeight="1">
      <c r="A129" s="90" t="s">
        <v>537</v>
      </c>
      <c r="B129" s="77">
        <v>585</v>
      </c>
      <c r="C129" s="17" t="s">
        <v>640</v>
      </c>
      <c r="D129" s="77">
        <v>3</v>
      </c>
    </row>
    <row r="130" spans="1:4" ht="19.5" customHeight="1">
      <c r="A130" s="90" t="s">
        <v>534</v>
      </c>
      <c r="B130" s="77">
        <v>1022</v>
      </c>
      <c r="C130" s="17" t="s">
        <v>641</v>
      </c>
      <c r="D130" s="77">
        <v>50</v>
      </c>
    </row>
    <row r="131" spans="1:4" ht="19.5" customHeight="1">
      <c r="A131" s="90" t="s">
        <v>535</v>
      </c>
      <c r="B131" s="77">
        <v>15978</v>
      </c>
      <c r="C131" s="73" t="s">
        <v>113</v>
      </c>
      <c r="D131" s="74">
        <f>D132+D135+D140+D142+D145+D150</f>
        <v>69537</v>
      </c>
    </row>
    <row r="132" spans="1:4" ht="19.5" customHeight="1">
      <c r="A132" s="90" t="s">
        <v>538</v>
      </c>
      <c r="B132" s="77">
        <v>5807</v>
      </c>
      <c r="C132" s="73" t="s">
        <v>115</v>
      </c>
      <c r="D132" s="74">
        <f>SUM(D133:D134)</f>
        <v>767</v>
      </c>
    </row>
    <row r="133" spans="1:4" ht="19.5" customHeight="1">
      <c r="A133" s="90" t="s">
        <v>536</v>
      </c>
      <c r="B133" s="77">
        <v>2994</v>
      </c>
      <c r="C133" s="82" t="s">
        <v>117</v>
      </c>
      <c r="D133" s="77">
        <v>659</v>
      </c>
    </row>
    <row r="134" spans="1:4" ht="19.5" customHeight="1">
      <c r="A134" s="90" t="s">
        <v>539</v>
      </c>
      <c r="B134" s="77">
        <v>390</v>
      </c>
      <c r="C134" s="82" t="s">
        <v>119</v>
      </c>
      <c r="D134" s="77">
        <v>108</v>
      </c>
    </row>
    <row r="135" spans="1:4" ht="19.5" customHeight="1">
      <c r="A135" s="90" t="s">
        <v>540</v>
      </c>
      <c r="B135" s="77">
        <v>19606</v>
      </c>
      <c r="C135" s="73" t="s">
        <v>121</v>
      </c>
      <c r="D135" s="74">
        <f>SUM(D136:D139)</f>
        <v>61461</v>
      </c>
    </row>
    <row r="136" spans="1:4" ht="19.5" customHeight="1">
      <c r="A136" s="90" t="s">
        <v>541</v>
      </c>
      <c r="B136" s="77">
        <v>11523</v>
      </c>
      <c r="C136" s="82" t="s">
        <v>123</v>
      </c>
      <c r="D136" s="77">
        <v>1550</v>
      </c>
    </row>
    <row r="137" spans="1:4" ht="19.5" customHeight="1">
      <c r="A137" s="90" t="s">
        <v>542</v>
      </c>
      <c r="B137" s="77">
        <v>170</v>
      </c>
      <c r="C137" s="82" t="s">
        <v>125</v>
      </c>
      <c r="D137" s="77">
        <v>35211</v>
      </c>
    </row>
    <row r="138" spans="1:4" ht="19.5" customHeight="1">
      <c r="A138" s="90" t="s">
        <v>543</v>
      </c>
      <c r="B138" s="77">
        <v>241</v>
      </c>
      <c r="C138" s="83" t="s">
        <v>127</v>
      </c>
      <c r="D138" s="77">
        <v>20130</v>
      </c>
    </row>
    <row r="139" spans="1:4" ht="19.5" customHeight="1">
      <c r="A139" s="90" t="s">
        <v>544</v>
      </c>
      <c r="B139" s="77">
        <v>917</v>
      </c>
      <c r="C139" s="83" t="s">
        <v>129</v>
      </c>
      <c r="D139" s="77">
        <v>4570</v>
      </c>
    </row>
    <row r="140" spans="1:4" ht="19.5" customHeight="1">
      <c r="A140" s="37" t="s">
        <v>146</v>
      </c>
      <c r="B140" s="77">
        <v>13387</v>
      </c>
      <c r="C140" s="73" t="s">
        <v>131</v>
      </c>
      <c r="D140" s="74">
        <f>D141</f>
        <v>3697</v>
      </c>
    </row>
    <row r="141" spans="1:4" ht="19.5" customHeight="1">
      <c r="A141" s="37" t="s">
        <v>147</v>
      </c>
      <c r="B141" s="77">
        <v>331</v>
      </c>
      <c r="C141" s="17" t="s">
        <v>133</v>
      </c>
      <c r="D141" s="77">
        <f>2516+1181</f>
        <v>3697</v>
      </c>
    </row>
    <row r="142" spans="1:4" ht="19.5" customHeight="1">
      <c r="A142" s="84" t="s">
        <v>148</v>
      </c>
      <c r="B142" s="74">
        <v>16000</v>
      </c>
      <c r="C142" s="73" t="s">
        <v>135</v>
      </c>
      <c r="D142" s="74">
        <f>SUM(D143:D144)</f>
        <v>1204</v>
      </c>
    </row>
    <row r="143" spans="1:4" ht="19.5" customHeight="1">
      <c r="A143" s="19"/>
      <c r="B143" s="77"/>
      <c r="C143" s="83" t="s">
        <v>137</v>
      </c>
      <c r="D143" s="77">
        <v>606</v>
      </c>
    </row>
    <row r="144" spans="1:4" ht="19.5" customHeight="1">
      <c r="A144" s="37" t="s">
        <v>151</v>
      </c>
      <c r="B144" s="77"/>
      <c r="C144" s="82" t="s">
        <v>138</v>
      </c>
      <c r="D144" s="77">
        <v>598</v>
      </c>
    </row>
    <row r="145" spans="1:4" ht="19.5" customHeight="1">
      <c r="A145" s="17"/>
      <c r="B145" s="77"/>
      <c r="C145" s="73" t="s">
        <v>139</v>
      </c>
      <c r="D145" s="74">
        <f>SUM(D146:D149)</f>
        <v>2100</v>
      </c>
    </row>
    <row r="146" spans="1:4" ht="19.5" customHeight="1">
      <c r="A146" s="84" t="s">
        <v>154</v>
      </c>
      <c r="B146" s="113">
        <f>SUM(B147:B148)</f>
        <v>400</v>
      </c>
      <c r="C146" s="17" t="s">
        <v>140</v>
      </c>
      <c r="D146" s="77">
        <v>600</v>
      </c>
    </row>
    <row r="147" spans="1:4" ht="19.5" customHeight="1">
      <c r="A147" s="81" t="s">
        <v>156</v>
      </c>
      <c r="B147" s="77">
        <v>400</v>
      </c>
      <c r="C147" s="17" t="s">
        <v>141</v>
      </c>
      <c r="D147" s="77">
        <v>1000</v>
      </c>
    </row>
    <row r="148" spans="1:4" ht="19.5" customHeight="1">
      <c r="A148" s="81" t="s">
        <v>158</v>
      </c>
      <c r="B148" s="77"/>
      <c r="C148" s="17" t="s">
        <v>142</v>
      </c>
      <c r="D148" s="77">
        <v>220</v>
      </c>
    </row>
    <row r="149" spans="1:4" ht="19.5" customHeight="1">
      <c r="A149" s="91" t="s">
        <v>545</v>
      </c>
      <c r="B149" s="113">
        <v>11688</v>
      </c>
      <c r="C149" s="17" t="s">
        <v>143</v>
      </c>
      <c r="D149" s="77">
        <v>280</v>
      </c>
    </row>
    <row r="150" spans="1:4" ht="19.5" customHeight="1">
      <c r="A150" s="84" t="s">
        <v>161</v>
      </c>
      <c r="B150" s="113">
        <v>35</v>
      </c>
      <c r="C150" s="119" t="s">
        <v>643</v>
      </c>
      <c r="D150" s="121">
        <f>D151</f>
        <v>308</v>
      </c>
    </row>
    <row r="151" spans="1:4" ht="19.5" customHeight="1">
      <c r="A151" s="81" t="s">
        <v>163</v>
      </c>
      <c r="B151" s="77"/>
      <c r="C151" s="120" t="s">
        <v>644</v>
      </c>
      <c r="D151" s="77">
        <v>308</v>
      </c>
    </row>
    <row r="152" spans="1:4" ht="19.5" customHeight="1">
      <c r="A152" s="81"/>
      <c r="B152" s="77"/>
      <c r="C152" s="73" t="s">
        <v>144</v>
      </c>
      <c r="D152" s="74">
        <f>D153+D155+D157+D160</f>
        <v>415</v>
      </c>
    </row>
    <row r="153" spans="1:4" ht="19.5" customHeight="1">
      <c r="A153" s="81"/>
      <c r="B153" s="77"/>
      <c r="C153" s="73" t="s">
        <v>145</v>
      </c>
      <c r="D153" s="74">
        <f>D154</f>
        <v>18</v>
      </c>
    </row>
    <row r="154" spans="1:4" ht="19.5" customHeight="1">
      <c r="A154" s="81"/>
      <c r="B154" s="77"/>
      <c r="C154" s="82" t="s">
        <v>117</v>
      </c>
      <c r="D154" s="77">
        <v>18</v>
      </c>
    </row>
    <row r="155" spans="1:4" ht="19.5" customHeight="1">
      <c r="A155" s="81"/>
      <c r="B155" s="77"/>
      <c r="C155" s="73" t="s">
        <v>149</v>
      </c>
      <c r="D155" s="74">
        <v>270</v>
      </c>
    </row>
    <row r="156" spans="1:4" ht="19.5" customHeight="1">
      <c r="A156" s="81"/>
      <c r="B156" s="77"/>
      <c r="C156" s="82" t="s">
        <v>150</v>
      </c>
      <c r="D156" s="77">
        <v>270</v>
      </c>
    </row>
    <row r="157" spans="1:4" ht="19.5" customHeight="1">
      <c r="A157" s="81"/>
      <c r="B157" s="77"/>
      <c r="C157" s="73" t="s">
        <v>152</v>
      </c>
      <c r="D157" s="74">
        <f>SUM(D158:D159)</f>
        <v>42</v>
      </c>
    </row>
    <row r="158" spans="1:4" ht="19.5" customHeight="1">
      <c r="A158" s="81"/>
      <c r="B158" s="77"/>
      <c r="C158" s="82" t="s">
        <v>153</v>
      </c>
      <c r="D158" s="36">
        <v>25</v>
      </c>
    </row>
    <row r="159" spans="1:4" ht="19.5" customHeight="1">
      <c r="A159" s="81"/>
      <c r="B159" s="77"/>
      <c r="C159" s="83" t="s">
        <v>155</v>
      </c>
      <c r="D159" s="36">
        <v>17</v>
      </c>
    </row>
    <row r="160" spans="1:4" ht="19.5" customHeight="1">
      <c r="A160" s="81"/>
      <c r="B160" s="77"/>
      <c r="C160" s="123" t="s">
        <v>645</v>
      </c>
      <c r="D160" s="124">
        <v>85</v>
      </c>
    </row>
    <row r="161" spans="1:4" ht="19.5" customHeight="1">
      <c r="A161" s="81"/>
      <c r="B161" s="77"/>
      <c r="C161" s="122" t="s">
        <v>646</v>
      </c>
      <c r="D161" s="36">
        <v>85</v>
      </c>
    </row>
    <row r="162" spans="1:4" ht="19.5" customHeight="1">
      <c r="A162" s="81"/>
      <c r="B162" s="77"/>
      <c r="C162" s="73" t="s">
        <v>157</v>
      </c>
      <c r="D162" s="74">
        <f>D163+D169+D172+D175+D179</f>
        <v>2349</v>
      </c>
    </row>
    <row r="163" spans="1:4" ht="19.5" customHeight="1">
      <c r="A163" s="81"/>
      <c r="B163" s="77"/>
      <c r="C163" s="73" t="s">
        <v>159</v>
      </c>
      <c r="D163" s="74">
        <f>SUM(D164:D168)</f>
        <v>838</v>
      </c>
    </row>
    <row r="164" spans="1:4" ht="19.5" customHeight="1">
      <c r="A164" s="81"/>
      <c r="B164" s="77"/>
      <c r="C164" s="17" t="s">
        <v>160</v>
      </c>
      <c r="D164" s="77">
        <v>33</v>
      </c>
    </row>
    <row r="165" spans="1:4" ht="19.5" customHeight="1">
      <c r="A165" s="81"/>
      <c r="B165" s="77"/>
      <c r="C165" s="17" t="s">
        <v>162</v>
      </c>
      <c r="D165" s="77">
        <v>50</v>
      </c>
    </row>
    <row r="166" spans="1:4" ht="19.5" customHeight="1">
      <c r="A166" s="81"/>
      <c r="B166" s="77"/>
      <c r="C166" s="17" t="s">
        <v>164</v>
      </c>
      <c r="D166" s="77">
        <v>40</v>
      </c>
    </row>
    <row r="167" spans="1:4" ht="19.5" customHeight="1">
      <c r="A167" s="81"/>
      <c r="B167" s="77"/>
      <c r="C167" s="17" t="s">
        <v>165</v>
      </c>
      <c r="D167" s="77">
        <v>91</v>
      </c>
    </row>
    <row r="168" spans="1:4" ht="19.5" customHeight="1">
      <c r="A168" s="81"/>
      <c r="B168" s="77"/>
      <c r="C168" s="17" t="s">
        <v>166</v>
      </c>
      <c r="D168" s="77">
        <v>624</v>
      </c>
    </row>
    <row r="169" spans="1:4" ht="19.5" customHeight="1">
      <c r="A169" s="81"/>
      <c r="B169" s="77"/>
      <c r="C169" s="73" t="s">
        <v>167</v>
      </c>
      <c r="D169" s="74">
        <f>SUM(D170:D171)</f>
        <v>145</v>
      </c>
    </row>
    <row r="170" spans="1:4" ht="19.5" customHeight="1">
      <c r="A170" s="81"/>
      <c r="B170" s="77"/>
      <c r="C170" s="17" t="s">
        <v>168</v>
      </c>
      <c r="D170" s="77">
        <v>20</v>
      </c>
    </row>
    <row r="171" spans="1:4" ht="19.5" customHeight="1">
      <c r="A171" s="81"/>
      <c r="B171" s="77"/>
      <c r="C171" s="17" t="s">
        <v>169</v>
      </c>
      <c r="D171" s="77">
        <v>125</v>
      </c>
    </row>
    <row r="172" spans="1:4" ht="19.5" customHeight="1">
      <c r="A172" s="81"/>
      <c r="B172" s="77"/>
      <c r="C172" s="73" t="s">
        <v>170</v>
      </c>
      <c r="D172" s="74">
        <f>SUM(D173:D174)</f>
        <v>78</v>
      </c>
    </row>
    <row r="173" spans="1:4" ht="19.5" customHeight="1">
      <c r="A173" s="81"/>
      <c r="B173" s="77"/>
      <c r="C173" s="17" t="s">
        <v>171</v>
      </c>
      <c r="D173" s="77">
        <v>19</v>
      </c>
    </row>
    <row r="174" spans="1:4" ht="19.5" customHeight="1">
      <c r="A174" s="81"/>
      <c r="B174" s="77"/>
      <c r="C174" s="17" t="s">
        <v>172</v>
      </c>
      <c r="D174" s="77">
        <v>59</v>
      </c>
    </row>
    <row r="175" spans="1:4" ht="19.5" customHeight="1">
      <c r="A175" s="81"/>
      <c r="B175" s="77"/>
      <c r="C175" s="73" t="s">
        <v>173</v>
      </c>
      <c r="D175" s="74">
        <f>SUM(D176:D178)</f>
        <v>784</v>
      </c>
    </row>
    <row r="176" spans="1:4" ht="19.5" customHeight="1">
      <c r="A176" s="81"/>
      <c r="B176" s="77"/>
      <c r="C176" s="17" t="s">
        <v>174</v>
      </c>
      <c r="D176" s="77">
        <v>730</v>
      </c>
    </row>
    <row r="177" spans="1:4" ht="19.5" customHeight="1">
      <c r="A177" s="81"/>
      <c r="B177" s="77"/>
      <c r="C177" s="17" t="s">
        <v>175</v>
      </c>
      <c r="D177" s="77">
        <v>41</v>
      </c>
    </row>
    <row r="178" spans="1:4" ht="19.5" customHeight="1">
      <c r="A178" s="81"/>
      <c r="B178" s="77"/>
      <c r="C178" s="17" t="s">
        <v>176</v>
      </c>
      <c r="D178" s="77">
        <v>13</v>
      </c>
    </row>
    <row r="179" spans="1:4" ht="19.5" customHeight="1">
      <c r="A179" s="81"/>
      <c r="B179" s="77"/>
      <c r="C179" s="73" t="s">
        <v>177</v>
      </c>
      <c r="D179" s="74">
        <v>504</v>
      </c>
    </row>
    <row r="180" spans="1:4" ht="19.5" customHeight="1">
      <c r="A180" s="81"/>
      <c r="B180" s="77"/>
      <c r="C180" s="17" t="s">
        <v>178</v>
      </c>
      <c r="D180" s="77">
        <v>504</v>
      </c>
    </row>
    <row r="181" spans="1:4" ht="19.5" customHeight="1">
      <c r="A181" s="81"/>
      <c r="B181" s="77"/>
      <c r="C181" s="73" t="s">
        <v>179</v>
      </c>
      <c r="D181" s="74">
        <f>D182+D186+D191+D196+D200+D202+D206+D210+D214+D219+D221+D223+D226+D229+D231</f>
        <v>55311</v>
      </c>
    </row>
    <row r="182" spans="1:4" ht="19.5" customHeight="1">
      <c r="A182" s="81"/>
      <c r="B182" s="77"/>
      <c r="C182" s="73" t="s">
        <v>180</v>
      </c>
      <c r="D182" s="74">
        <f>SUM(D183:D185)</f>
        <v>946</v>
      </c>
    </row>
    <row r="183" spans="1:4" ht="19.5" customHeight="1">
      <c r="A183" s="81"/>
      <c r="B183" s="77"/>
      <c r="C183" s="82" t="s">
        <v>117</v>
      </c>
      <c r="D183" s="36">
        <v>636</v>
      </c>
    </row>
    <row r="184" spans="1:4" ht="19.5" customHeight="1">
      <c r="A184" s="81"/>
      <c r="B184" s="77"/>
      <c r="C184" s="82" t="s">
        <v>119</v>
      </c>
      <c r="D184" s="36">
        <v>150</v>
      </c>
    </row>
    <row r="185" spans="1:4" ht="19.5" customHeight="1">
      <c r="A185" s="81"/>
      <c r="B185" s="77"/>
      <c r="C185" s="82" t="s">
        <v>181</v>
      </c>
      <c r="D185" s="36">
        <v>160</v>
      </c>
    </row>
    <row r="186" spans="1:4" ht="19.5" customHeight="1">
      <c r="A186" s="81"/>
      <c r="B186" s="77"/>
      <c r="C186" s="73" t="s">
        <v>182</v>
      </c>
      <c r="D186" s="74">
        <f>SUM(D187:D190)</f>
        <v>1128</v>
      </c>
    </row>
    <row r="187" spans="1:4" ht="19.5" customHeight="1">
      <c r="A187" s="81"/>
      <c r="B187" s="77"/>
      <c r="C187" s="17" t="s">
        <v>183</v>
      </c>
      <c r="D187" s="77">
        <v>852</v>
      </c>
    </row>
    <row r="188" spans="1:4" ht="19.5" customHeight="1">
      <c r="A188" s="81"/>
      <c r="B188" s="77"/>
      <c r="C188" s="17" t="s">
        <v>598</v>
      </c>
      <c r="D188" s="77">
        <v>148</v>
      </c>
    </row>
    <row r="189" spans="1:4" ht="19.5" customHeight="1">
      <c r="A189" s="81"/>
      <c r="B189" s="77"/>
      <c r="C189" s="17" t="s">
        <v>184</v>
      </c>
      <c r="D189" s="77">
        <v>68</v>
      </c>
    </row>
    <row r="190" spans="1:4" ht="19.5" customHeight="1">
      <c r="A190" s="81"/>
      <c r="B190" s="77"/>
      <c r="C190" s="17" t="s">
        <v>185</v>
      </c>
      <c r="D190" s="77">
        <v>60</v>
      </c>
    </row>
    <row r="191" spans="1:4" ht="19.5" customHeight="1">
      <c r="A191" s="81"/>
      <c r="B191" s="77"/>
      <c r="C191" s="73" t="s">
        <v>186</v>
      </c>
      <c r="D191" s="74">
        <f>SUM(D192:D195)</f>
        <v>19943</v>
      </c>
    </row>
    <row r="192" spans="1:4" ht="19.5" customHeight="1">
      <c r="A192" s="81"/>
      <c r="B192" s="77"/>
      <c r="C192" s="17" t="s">
        <v>657</v>
      </c>
      <c r="D192" s="114">
        <v>11191</v>
      </c>
    </row>
    <row r="193" spans="1:4" ht="19.5" customHeight="1">
      <c r="A193" s="81"/>
      <c r="B193" s="77"/>
      <c r="C193" s="19" t="s">
        <v>658</v>
      </c>
      <c r="D193" s="114">
        <v>350</v>
      </c>
    </row>
    <row r="194" spans="1:4" ht="19.5" customHeight="1">
      <c r="A194" s="81"/>
      <c r="B194" s="77"/>
      <c r="C194" s="19" t="s">
        <v>187</v>
      </c>
      <c r="D194" s="114">
        <v>8335</v>
      </c>
    </row>
    <row r="195" spans="1:4" ht="19.5" customHeight="1">
      <c r="A195" s="81"/>
      <c r="B195" s="77"/>
      <c r="C195" s="19" t="s">
        <v>188</v>
      </c>
      <c r="D195" s="114">
        <v>67</v>
      </c>
    </row>
    <row r="196" spans="1:4" ht="19.5" customHeight="1">
      <c r="A196" s="81"/>
      <c r="B196" s="77"/>
      <c r="C196" s="73" t="s">
        <v>189</v>
      </c>
      <c r="D196" s="74">
        <f>SUM(D197:D199)</f>
        <v>13305</v>
      </c>
    </row>
    <row r="197" spans="1:4" ht="19.5" customHeight="1">
      <c r="A197" s="81"/>
      <c r="B197" s="77"/>
      <c r="C197" s="19" t="s">
        <v>190</v>
      </c>
      <c r="D197" s="114">
        <v>2800</v>
      </c>
    </row>
    <row r="198" spans="1:4" ht="19.5" customHeight="1">
      <c r="A198" s="81"/>
      <c r="B198" s="77"/>
      <c r="C198" s="19" t="s">
        <v>191</v>
      </c>
      <c r="D198" s="114">
        <v>3305</v>
      </c>
    </row>
    <row r="199" spans="1:4" ht="19.5" customHeight="1">
      <c r="A199" s="81"/>
      <c r="B199" s="77"/>
      <c r="C199" s="19" t="s">
        <v>659</v>
      </c>
      <c r="D199" s="114">
        <v>7200</v>
      </c>
    </row>
    <row r="200" spans="1:4" ht="19.5" customHeight="1">
      <c r="A200" s="81"/>
      <c r="B200" s="77"/>
      <c r="C200" s="73" t="s">
        <v>192</v>
      </c>
      <c r="D200" s="74">
        <v>2138</v>
      </c>
    </row>
    <row r="201" spans="1:4" ht="19.5" customHeight="1">
      <c r="A201" s="81"/>
      <c r="B201" s="77"/>
      <c r="C201" s="17" t="s">
        <v>193</v>
      </c>
      <c r="D201" s="77">
        <v>2138</v>
      </c>
    </row>
    <row r="202" spans="1:4" ht="19.5" customHeight="1">
      <c r="A202" s="81"/>
      <c r="B202" s="77"/>
      <c r="C202" s="73" t="s">
        <v>194</v>
      </c>
      <c r="D202" s="74">
        <f>SUM(D203:D205)</f>
        <v>5092</v>
      </c>
    </row>
    <row r="203" spans="1:4" ht="19.5" customHeight="1">
      <c r="A203" s="81"/>
      <c r="B203" s="77"/>
      <c r="C203" s="19" t="s">
        <v>195</v>
      </c>
      <c r="D203" s="77">
        <f>2000+130</f>
        <v>2130</v>
      </c>
    </row>
    <row r="204" spans="1:4" ht="19.5" customHeight="1">
      <c r="A204" s="81"/>
      <c r="B204" s="77"/>
      <c r="C204" s="19" t="s">
        <v>196</v>
      </c>
      <c r="D204" s="77">
        <v>330</v>
      </c>
    </row>
    <row r="205" spans="1:4" ht="19.5" customHeight="1">
      <c r="A205" s="81"/>
      <c r="B205" s="77"/>
      <c r="C205" s="19" t="s">
        <v>197</v>
      </c>
      <c r="D205" s="77">
        <f>2332+300</f>
        <v>2632</v>
      </c>
    </row>
    <row r="206" spans="1:4" ht="19.5" customHeight="1">
      <c r="A206" s="81"/>
      <c r="B206" s="77"/>
      <c r="C206" s="73" t="s">
        <v>198</v>
      </c>
      <c r="D206" s="74">
        <f>SUM(D207:D209)</f>
        <v>712</v>
      </c>
    </row>
    <row r="207" spans="1:4" ht="19.5" customHeight="1">
      <c r="A207" s="81"/>
      <c r="B207" s="77"/>
      <c r="C207" s="19" t="s">
        <v>199</v>
      </c>
      <c r="D207" s="77">
        <f>217+230+7+79</f>
        <v>533</v>
      </c>
    </row>
    <row r="208" spans="1:4" ht="19.5" customHeight="1">
      <c r="A208" s="81"/>
      <c r="B208" s="77"/>
      <c r="C208" s="19" t="s">
        <v>200</v>
      </c>
      <c r="D208" s="77">
        <f>13+126</f>
        <v>139</v>
      </c>
    </row>
    <row r="209" spans="1:4" ht="19.5" customHeight="1">
      <c r="A209" s="81"/>
      <c r="B209" s="77"/>
      <c r="C209" s="19" t="s">
        <v>201</v>
      </c>
      <c r="D209" s="77">
        <v>40</v>
      </c>
    </row>
    <row r="210" spans="1:4" ht="19.5" customHeight="1">
      <c r="A210" s="81"/>
      <c r="B210" s="77"/>
      <c r="C210" s="73" t="s">
        <v>202</v>
      </c>
      <c r="D210" s="74">
        <f>SUM(D211:D213)</f>
        <v>1283</v>
      </c>
    </row>
    <row r="211" spans="1:4" ht="19.5" customHeight="1">
      <c r="A211" s="81"/>
      <c r="B211" s="77"/>
      <c r="C211" s="19" t="s">
        <v>203</v>
      </c>
      <c r="D211" s="77">
        <v>342</v>
      </c>
    </row>
    <row r="212" spans="1:4" ht="19.5" customHeight="1">
      <c r="A212" s="81"/>
      <c r="B212" s="77"/>
      <c r="C212" s="19" t="s">
        <v>204</v>
      </c>
      <c r="D212" s="77">
        <v>721</v>
      </c>
    </row>
    <row r="213" spans="1:4" ht="19.5" customHeight="1">
      <c r="A213" s="81"/>
      <c r="B213" s="77"/>
      <c r="C213" s="19" t="s">
        <v>205</v>
      </c>
      <c r="D213" s="77">
        <v>220</v>
      </c>
    </row>
    <row r="214" spans="1:4" ht="19.5" customHeight="1">
      <c r="A214" s="81"/>
      <c r="B214" s="77"/>
      <c r="C214" s="73" t="s">
        <v>206</v>
      </c>
      <c r="D214" s="74">
        <f>SUM(D215:D218)</f>
        <v>598</v>
      </c>
    </row>
    <row r="215" spans="1:4" ht="19.5" customHeight="1">
      <c r="A215" s="81"/>
      <c r="B215" s="77"/>
      <c r="C215" s="19" t="s">
        <v>117</v>
      </c>
      <c r="D215" s="77">
        <v>71</v>
      </c>
    </row>
    <row r="216" spans="1:4" ht="19.5" customHeight="1">
      <c r="A216" s="81"/>
      <c r="B216" s="77"/>
      <c r="C216" s="19" t="s">
        <v>207</v>
      </c>
      <c r="D216" s="77">
        <v>12</v>
      </c>
    </row>
    <row r="217" spans="1:4" ht="19.5" customHeight="1">
      <c r="A217" s="81"/>
      <c r="B217" s="77"/>
      <c r="C217" s="19" t="s">
        <v>208</v>
      </c>
      <c r="D217" s="77">
        <v>23</v>
      </c>
    </row>
    <row r="218" spans="1:4" ht="19.5" customHeight="1">
      <c r="A218" s="81"/>
      <c r="B218" s="77"/>
      <c r="C218" s="19" t="s">
        <v>209</v>
      </c>
      <c r="D218" s="77">
        <v>492</v>
      </c>
    </row>
    <row r="219" spans="1:4" ht="19.5" customHeight="1">
      <c r="A219" s="81"/>
      <c r="B219" s="77"/>
      <c r="C219" s="73" t="s">
        <v>210</v>
      </c>
      <c r="D219" s="74">
        <v>60</v>
      </c>
    </row>
    <row r="220" spans="1:4" ht="19.5" customHeight="1">
      <c r="A220" s="81"/>
      <c r="B220" s="77"/>
      <c r="C220" s="19" t="s">
        <v>211</v>
      </c>
      <c r="D220" s="114">
        <v>60</v>
      </c>
    </row>
    <row r="221" spans="1:4" ht="19.5" customHeight="1">
      <c r="A221" s="81"/>
      <c r="B221" s="77"/>
      <c r="C221" s="73" t="s">
        <v>212</v>
      </c>
      <c r="D221" s="74">
        <v>5</v>
      </c>
    </row>
    <row r="222" spans="1:4" ht="19.5" customHeight="1">
      <c r="A222" s="81"/>
      <c r="B222" s="77"/>
      <c r="C222" s="19" t="s">
        <v>213</v>
      </c>
      <c r="D222" s="77">
        <v>5</v>
      </c>
    </row>
    <row r="223" spans="1:4" ht="19.5" customHeight="1">
      <c r="A223" s="81"/>
      <c r="B223" s="77"/>
      <c r="C223" s="73" t="s">
        <v>214</v>
      </c>
      <c r="D223" s="74">
        <f>SUM(D224:D225)</f>
        <v>6915</v>
      </c>
    </row>
    <row r="224" spans="1:4" ht="19.5" customHeight="1">
      <c r="A224" s="81"/>
      <c r="B224" s="77"/>
      <c r="C224" s="19" t="s">
        <v>215</v>
      </c>
      <c r="D224" s="114">
        <v>320</v>
      </c>
    </row>
    <row r="225" spans="1:4" ht="19.5" customHeight="1">
      <c r="A225" s="81"/>
      <c r="B225" s="77"/>
      <c r="C225" s="19" t="s">
        <v>216</v>
      </c>
      <c r="D225" s="114">
        <v>6595</v>
      </c>
    </row>
    <row r="226" spans="1:4" ht="19.5" customHeight="1">
      <c r="A226" s="81"/>
      <c r="B226" s="77"/>
      <c r="C226" s="73" t="s">
        <v>217</v>
      </c>
      <c r="D226" s="74">
        <f>SUM(D227:D228)</f>
        <v>89</v>
      </c>
    </row>
    <row r="227" spans="1:4" ht="19.5" customHeight="1">
      <c r="A227" s="81"/>
      <c r="B227" s="77"/>
      <c r="C227" s="19" t="s">
        <v>218</v>
      </c>
      <c r="D227" s="77">
        <v>0</v>
      </c>
    </row>
    <row r="228" spans="1:4" ht="19.5" customHeight="1">
      <c r="A228" s="81"/>
      <c r="B228" s="77"/>
      <c r="C228" s="19" t="s">
        <v>219</v>
      </c>
      <c r="D228" s="77">
        <v>89</v>
      </c>
    </row>
    <row r="229" spans="1:4" ht="19.5" customHeight="1">
      <c r="A229" s="81"/>
      <c r="B229" s="77"/>
      <c r="C229" s="73" t="s">
        <v>220</v>
      </c>
      <c r="D229" s="74">
        <v>2904</v>
      </c>
    </row>
    <row r="230" spans="1:4" ht="19.5" customHeight="1">
      <c r="A230" s="81"/>
      <c r="B230" s="77"/>
      <c r="C230" s="19" t="s">
        <v>221</v>
      </c>
      <c r="D230" s="77">
        <v>2904</v>
      </c>
    </row>
    <row r="231" spans="1:4" ht="19.5" customHeight="1">
      <c r="A231" s="81"/>
      <c r="B231" s="77"/>
      <c r="C231" s="73" t="s">
        <v>222</v>
      </c>
      <c r="D231" s="74">
        <v>193</v>
      </c>
    </row>
    <row r="232" spans="1:4" ht="19.5" customHeight="1">
      <c r="A232" s="81"/>
      <c r="B232" s="77"/>
      <c r="C232" s="19" t="s">
        <v>223</v>
      </c>
      <c r="D232" s="77">
        <v>193</v>
      </c>
    </row>
    <row r="233" spans="1:4" ht="19.5" customHeight="1">
      <c r="A233" s="81"/>
      <c r="B233" s="77"/>
      <c r="C233" s="73" t="s">
        <v>224</v>
      </c>
      <c r="D233" s="74">
        <f>D234+D237+D240+D242+D248+D250+D254+D258+D261+D263+D265</f>
        <v>43023</v>
      </c>
    </row>
    <row r="234" spans="1:4" ht="19.5" customHeight="1">
      <c r="A234" s="81"/>
      <c r="B234" s="77"/>
      <c r="C234" s="73" t="s">
        <v>225</v>
      </c>
      <c r="D234" s="74">
        <f>SUM(D235:D236)</f>
        <v>848</v>
      </c>
    </row>
    <row r="235" spans="1:4" ht="19.5" customHeight="1">
      <c r="A235" s="81"/>
      <c r="B235" s="77"/>
      <c r="C235" s="19" t="s">
        <v>213</v>
      </c>
      <c r="D235" s="36">
        <v>644</v>
      </c>
    </row>
    <row r="236" spans="1:4" ht="19.5" customHeight="1">
      <c r="A236" s="81"/>
      <c r="B236" s="77"/>
      <c r="C236" s="19" t="s">
        <v>119</v>
      </c>
      <c r="D236" s="36">
        <v>204</v>
      </c>
    </row>
    <row r="237" spans="1:4" ht="19.5" customHeight="1">
      <c r="A237" s="81"/>
      <c r="B237" s="77"/>
      <c r="C237" s="73" t="s">
        <v>226</v>
      </c>
      <c r="D237" s="74">
        <f>SUM(D238:D239)</f>
        <v>740</v>
      </c>
    </row>
    <row r="238" spans="1:4" ht="19.5" customHeight="1">
      <c r="A238" s="81"/>
      <c r="B238" s="77"/>
      <c r="C238" s="19" t="s">
        <v>227</v>
      </c>
      <c r="D238" s="77">
        <v>490</v>
      </c>
    </row>
    <row r="239" spans="1:4" ht="19.5" customHeight="1">
      <c r="A239" s="81"/>
      <c r="B239" s="77"/>
      <c r="C239" s="19" t="s">
        <v>228</v>
      </c>
      <c r="D239" s="77">
        <v>250</v>
      </c>
    </row>
    <row r="240" spans="1:4" ht="19.5" customHeight="1">
      <c r="A240" s="81"/>
      <c r="B240" s="77"/>
      <c r="C240" s="73" t="s">
        <v>229</v>
      </c>
      <c r="D240" s="74">
        <f>SUM(D241:D241)</f>
        <v>585</v>
      </c>
    </row>
    <row r="241" spans="1:4" ht="19.5" customHeight="1">
      <c r="A241" s="81"/>
      <c r="B241" s="77"/>
      <c r="C241" s="19" t="s">
        <v>230</v>
      </c>
      <c r="D241" s="77">
        <v>585</v>
      </c>
    </row>
    <row r="242" spans="1:4" ht="19.5" customHeight="1">
      <c r="A242" s="81"/>
      <c r="B242" s="77"/>
      <c r="C242" s="73" t="s">
        <v>231</v>
      </c>
      <c r="D242" s="74">
        <f>SUM(D243:D247)</f>
        <v>6938</v>
      </c>
    </row>
    <row r="243" spans="1:4" ht="19.5" customHeight="1">
      <c r="A243" s="81"/>
      <c r="B243" s="77"/>
      <c r="C243" s="19" t="s">
        <v>232</v>
      </c>
      <c r="D243" s="36">
        <v>767</v>
      </c>
    </row>
    <row r="244" spans="1:4" ht="19.5" customHeight="1">
      <c r="A244" s="81"/>
      <c r="B244" s="77"/>
      <c r="C244" s="19" t="s">
        <v>233</v>
      </c>
      <c r="D244" s="36">
        <v>120</v>
      </c>
    </row>
    <row r="245" spans="1:4" ht="19.5" customHeight="1">
      <c r="A245" s="81"/>
      <c r="B245" s="77"/>
      <c r="C245" s="19" t="s">
        <v>234</v>
      </c>
      <c r="D245" s="36">
        <v>2650</v>
      </c>
    </row>
    <row r="246" spans="1:4" ht="19.5" customHeight="1">
      <c r="A246" s="81"/>
      <c r="B246" s="77"/>
      <c r="C246" s="19" t="s">
        <v>235</v>
      </c>
      <c r="D246" s="77">
        <v>2501</v>
      </c>
    </row>
    <row r="247" spans="1:4" ht="19.5" customHeight="1">
      <c r="A247" s="81"/>
      <c r="B247" s="77"/>
      <c r="C247" s="19" t="s">
        <v>236</v>
      </c>
      <c r="D247" s="77">
        <v>900</v>
      </c>
    </row>
    <row r="248" spans="1:4" ht="19.5" customHeight="1">
      <c r="A248" s="81"/>
      <c r="B248" s="77"/>
      <c r="C248" s="86" t="s">
        <v>662</v>
      </c>
      <c r="D248" s="74">
        <v>13</v>
      </c>
    </row>
    <row r="249" spans="1:4" ht="19.5" customHeight="1">
      <c r="A249" s="81"/>
      <c r="B249" s="77"/>
      <c r="C249" s="19" t="s">
        <v>663</v>
      </c>
      <c r="D249" s="77">
        <v>13</v>
      </c>
    </row>
    <row r="250" spans="1:4" ht="19.5" customHeight="1">
      <c r="A250" s="81"/>
      <c r="B250" s="77"/>
      <c r="C250" s="73" t="s">
        <v>239</v>
      </c>
      <c r="D250" s="85">
        <f>SUM(D251:D253)</f>
        <v>2185</v>
      </c>
    </row>
    <row r="251" spans="1:4" ht="19.5" customHeight="1">
      <c r="A251" s="81"/>
      <c r="B251" s="77"/>
      <c r="C251" s="19" t="s">
        <v>240</v>
      </c>
      <c r="D251" s="36">
        <v>936</v>
      </c>
    </row>
    <row r="252" spans="1:4" ht="19.5" customHeight="1">
      <c r="A252" s="81"/>
      <c r="B252" s="77"/>
      <c r="C252" s="19" t="s">
        <v>241</v>
      </c>
      <c r="D252" s="36">
        <v>348</v>
      </c>
    </row>
    <row r="253" spans="1:4" ht="19.5" customHeight="1">
      <c r="A253" s="81"/>
      <c r="B253" s="77"/>
      <c r="C253" s="19" t="s">
        <v>242</v>
      </c>
      <c r="D253" s="36">
        <v>901</v>
      </c>
    </row>
    <row r="254" spans="1:4" ht="19.5" customHeight="1">
      <c r="A254" s="81"/>
      <c r="B254" s="77"/>
      <c r="C254" s="73" t="s">
        <v>243</v>
      </c>
      <c r="D254" s="74">
        <f>SUM(D255:D257)</f>
        <v>249</v>
      </c>
    </row>
    <row r="255" spans="1:4" ht="19.5" customHeight="1">
      <c r="A255" s="81"/>
      <c r="B255" s="77"/>
      <c r="C255" s="19" t="s">
        <v>213</v>
      </c>
      <c r="D255" s="77">
        <v>180</v>
      </c>
    </row>
    <row r="256" spans="1:4" ht="19.5" customHeight="1">
      <c r="A256" s="81"/>
      <c r="B256" s="77"/>
      <c r="C256" s="117" t="s">
        <v>635</v>
      </c>
      <c r="D256" s="77">
        <v>60</v>
      </c>
    </row>
    <row r="257" spans="1:4" ht="19.5" customHeight="1">
      <c r="A257" s="81"/>
      <c r="B257" s="77"/>
      <c r="C257" s="17" t="s">
        <v>599</v>
      </c>
      <c r="D257" s="77">
        <v>9</v>
      </c>
    </row>
    <row r="258" spans="1:4" ht="19.5" customHeight="1">
      <c r="A258" s="81"/>
      <c r="B258" s="77"/>
      <c r="C258" s="86" t="s">
        <v>661</v>
      </c>
      <c r="D258" s="74">
        <f>SUM(D259:D260)</f>
        <v>3804</v>
      </c>
    </row>
    <row r="259" spans="1:4" ht="19.5" customHeight="1">
      <c r="A259" s="81"/>
      <c r="B259" s="77"/>
      <c r="C259" s="19" t="s">
        <v>237</v>
      </c>
      <c r="D259" s="77">
        <v>1000</v>
      </c>
    </row>
    <row r="260" spans="1:4" ht="19.5" customHeight="1">
      <c r="A260" s="81"/>
      <c r="B260" s="77"/>
      <c r="C260" s="19" t="s">
        <v>238</v>
      </c>
      <c r="D260" s="77">
        <v>2804</v>
      </c>
    </row>
    <row r="261" spans="1:4" ht="19.5" customHeight="1">
      <c r="A261" s="81"/>
      <c r="B261" s="77"/>
      <c r="C261" s="73" t="s">
        <v>660</v>
      </c>
      <c r="D261" s="74">
        <f>D262</f>
        <v>26969</v>
      </c>
    </row>
    <row r="262" spans="1:4" ht="19.5" customHeight="1">
      <c r="A262" s="81"/>
      <c r="B262" s="77"/>
      <c r="C262" s="19" t="s">
        <v>668</v>
      </c>
      <c r="D262" s="77">
        <v>26969</v>
      </c>
    </row>
    <row r="263" spans="1:4" ht="19.5" customHeight="1">
      <c r="A263" s="81"/>
      <c r="B263" s="77"/>
      <c r="C263" s="86" t="s">
        <v>664</v>
      </c>
      <c r="D263" s="74">
        <v>544</v>
      </c>
    </row>
    <row r="264" spans="1:4" ht="19.5" customHeight="1">
      <c r="A264" s="81"/>
      <c r="B264" s="77"/>
      <c r="C264" s="19" t="s">
        <v>667</v>
      </c>
      <c r="D264" s="77">
        <v>544</v>
      </c>
    </row>
    <row r="265" spans="1:4" ht="19.5" customHeight="1">
      <c r="A265" s="81"/>
      <c r="B265" s="77"/>
      <c r="C265" s="86" t="s">
        <v>665</v>
      </c>
      <c r="D265" s="74">
        <f>D266</f>
        <v>148</v>
      </c>
    </row>
    <row r="266" spans="1:4" ht="19.5" customHeight="1">
      <c r="A266" s="81"/>
      <c r="B266" s="77"/>
      <c r="C266" s="19" t="s">
        <v>666</v>
      </c>
      <c r="D266" s="77">
        <v>148</v>
      </c>
    </row>
    <row r="267" spans="1:4" ht="19.5" customHeight="1">
      <c r="A267" s="81"/>
      <c r="B267" s="77"/>
      <c r="C267" s="73" t="s">
        <v>244</v>
      </c>
      <c r="D267" s="74">
        <f>D268+D273+D276+D278+D271</f>
        <v>3790</v>
      </c>
    </row>
    <row r="268" spans="1:4" ht="19.5" customHeight="1">
      <c r="A268" s="81"/>
      <c r="B268" s="77"/>
      <c r="C268" s="73" t="s">
        <v>245</v>
      </c>
      <c r="D268" s="74">
        <f>SUM(D269:D270)</f>
        <v>344</v>
      </c>
    </row>
    <row r="269" spans="1:4" ht="19.5" customHeight="1">
      <c r="A269" s="81"/>
      <c r="B269" s="77"/>
      <c r="C269" s="19" t="s">
        <v>117</v>
      </c>
      <c r="D269" s="77">
        <v>339</v>
      </c>
    </row>
    <row r="270" spans="1:4" ht="19.5" customHeight="1">
      <c r="A270" s="81"/>
      <c r="B270" s="77"/>
      <c r="C270" s="19" t="s">
        <v>600</v>
      </c>
      <c r="D270" s="77">
        <v>5</v>
      </c>
    </row>
    <row r="271" spans="1:4" ht="19.5" customHeight="1">
      <c r="A271" s="81"/>
      <c r="B271" s="77"/>
      <c r="C271" s="86" t="s">
        <v>601</v>
      </c>
      <c r="D271" s="74">
        <f>D272</f>
        <v>230</v>
      </c>
    </row>
    <row r="272" spans="1:4" ht="19.5" customHeight="1">
      <c r="A272" s="81"/>
      <c r="B272" s="77"/>
      <c r="C272" s="19" t="s">
        <v>602</v>
      </c>
      <c r="D272" s="77">
        <v>230</v>
      </c>
    </row>
    <row r="273" spans="1:4" ht="19.5" customHeight="1">
      <c r="A273" s="81"/>
      <c r="B273" s="77"/>
      <c r="C273" s="73" t="s">
        <v>246</v>
      </c>
      <c r="D273" s="74">
        <f>SUM(D274:D275)</f>
        <v>1983</v>
      </c>
    </row>
    <row r="274" spans="1:4" ht="19.5" customHeight="1">
      <c r="A274" s="81"/>
      <c r="B274" s="77"/>
      <c r="C274" s="19" t="s">
        <v>247</v>
      </c>
      <c r="D274" s="77">
        <v>1500</v>
      </c>
    </row>
    <row r="275" spans="1:4" ht="19.5" customHeight="1">
      <c r="A275" s="81"/>
      <c r="B275" s="77"/>
      <c r="C275" s="17" t="s">
        <v>248</v>
      </c>
      <c r="D275" s="77">
        <v>483</v>
      </c>
    </row>
    <row r="276" spans="1:4" ht="19.5" customHeight="1">
      <c r="A276" s="81"/>
      <c r="B276" s="77"/>
      <c r="C276" s="73" t="s">
        <v>603</v>
      </c>
      <c r="D276" s="74">
        <f>D277</f>
        <v>375</v>
      </c>
    </row>
    <row r="277" spans="1:4" ht="19.5" customHeight="1">
      <c r="A277" s="81"/>
      <c r="B277" s="77"/>
      <c r="C277" s="126" t="s">
        <v>651</v>
      </c>
      <c r="D277" s="77">
        <v>375</v>
      </c>
    </row>
    <row r="278" spans="1:4" ht="19.5" customHeight="1">
      <c r="A278" s="81"/>
      <c r="B278" s="77"/>
      <c r="C278" s="73" t="s">
        <v>249</v>
      </c>
      <c r="D278" s="74">
        <f>SUM(D279:D280)</f>
        <v>858</v>
      </c>
    </row>
    <row r="279" spans="1:4" ht="19.5" customHeight="1">
      <c r="A279" s="81"/>
      <c r="B279" s="77"/>
      <c r="C279" s="17" t="s">
        <v>250</v>
      </c>
      <c r="D279" s="77">
        <v>853</v>
      </c>
    </row>
    <row r="280" spans="1:4" ht="19.5" customHeight="1">
      <c r="A280" s="81"/>
      <c r="B280" s="77"/>
      <c r="C280" s="17" t="s">
        <v>604</v>
      </c>
      <c r="D280" s="114">
        <v>5</v>
      </c>
    </row>
    <row r="281" spans="1:4" ht="19.5" customHeight="1">
      <c r="A281" s="81"/>
      <c r="B281" s="77"/>
      <c r="C281" s="73" t="s">
        <v>251</v>
      </c>
      <c r="D281" s="74">
        <f>D282+D286+D288+D290+D292</f>
        <v>11778</v>
      </c>
    </row>
    <row r="282" spans="1:4" ht="19.5" customHeight="1">
      <c r="A282" s="81"/>
      <c r="B282" s="77"/>
      <c r="C282" s="73" t="s">
        <v>252</v>
      </c>
      <c r="D282" s="74">
        <f>SUM(D283:D285)</f>
        <v>1120</v>
      </c>
    </row>
    <row r="283" spans="1:4" ht="19.5" customHeight="1">
      <c r="A283" s="81"/>
      <c r="B283" s="77"/>
      <c r="C283" s="19" t="s">
        <v>12</v>
      </c>
      <c r="D283" s="36">
        <v>820</v>
      </c>
    </row>
    <row r="284" spans="1:4" ht="19.5" customHeight="1">
      <c r="A284" s="81"/>
      <c r="B284" s="77"/>
      <c r="C284" s="19" t="s">
        <v>14</v>
      </c>
      <c r="D284" s="36">
        <v>100</v>
      </c>
    </row>
    <row r="285" spans="1:4" ht="19.5" customHeight="1">
      <c r="A285" s="81"/>
      <c r="B285" s="77"/>
      <c r="C285" s="19" t="s">
        <v>253</v>
      </c>
      <c r="D285" s="77">
        <v>200</v>
      </c>
    </row>
    <row r="286" spans="1:4" ht="19.5" customHeight="1">
      <c r="A286" s="81"/>
      <c r="B286" s="77"/>
      <c r="C286" s="127" t="s">
        <v>653</v>
      </c>
      <c r="D286" s="74">
        <v>802</v>
      </c>
    </row>
    <row r="287" spans="1:4" ht="19.5" customHeight="1">
      <c r="A287" s="81"/>
      <c r="B287" s="77"/>
      <c r="C287" s="17" t="s">
        <v>254</v>
      </c>
      <c r="D287" s="77">
        <v>802</v>
      </c>
    </row>
    <row r="288" spans="1:4" ht="19.5" customHeight="1">
      <c r="A288" s="81"/>
      <c r="B288" s="77"/>
      <c r="C288" s="127" t="s">
        <v>654</v>
      </c>
      <c r="D288" s="74">
        <v>790</v>
      </c>
    </row>
    <row r="289" spans="1:4" ht="19.5" customHeight="1">
      <c r="A289" s="81"/>
      <c r="B289" s="77"/>
      <c r="C289" s="19" t="s">
        <v>255</v>
      </c>
      <c r="D289" s="77">
        <v>790</v>
      </c>
    </row>
    <row r="290" spans="1:4" ht="19.5" customHeight="1">
      <c r="A290" s="81"/>
      <c r="B290" s="77"/>
      <c r="C290" s="73" t="s">
        <v>256</v>
      </c>
      <c r="D290" s="74">
        <v>7071</v>
      </c>
    </row>
    <row r="291" spans="1:4" ht="19.5" customHeight="1">
      <c r="A291" s="81"/>
      <c r="B291" s="77"/>
      <c r="C291" s="17" t="s">
        <v>257</v>
      </c>
      <c r="D291" s="77">
        <v>7071</v>
      </c>
    </row>
    <row r="292" spans="1:4" ht="19.5" customHeight="1">
      <c r="A292" s="81"/>
      <c r="B292" s="77"/>
      <c r="C292" s="127" t="s">
        <v>652</v>
      </c>
      <c r="D292" s="128">
        <v>1995</v>
      </c>
    </row>
    <row r="293" spans="1:4" ht="19.5" customHeight="1">
      <c r="A293" s="81"/>
      <c r="B293" s="77"/>
      <c r="C293" s="126" t="s">
        <v>656</v>
      </c>
      <c r="D293" s="77">
        <v>1995</v>
      </c>
    </row>
    <row r="294" spans="1:4" ht="19.5" customHeight="1">
      <c r="A294" s="81"/>
      <c r="B294" s="77"/>
      <c r="C294" s="127" t="s">
        <v>655</v>
      </c>
      <c r="D294" s="74">
        <f>D295+D311+D320+D330+D336+D340+D343+D347</f>
        <v>43345</v>
      </c>
    </row>
    <row r="295" spans="1:4" ht="19.5" customHeight="1">
      <c r="A295" s="81"/>
      <c r="B295" s="77"/>
      <c r="C295" s="73" t="s">
        <v>258</v>
      </c>
      <c r="D295" s="74">
        <f>SUM(D296:D310)</f>
        <v>13830</v>
      </c>
    </row>
    <row r="296" spans="1:4" ht="19.5" customHeight="1">
      <c r="A296" s="81"/>
      <c r="B296" s="77"/>
      <c r="C296" s="19" t="s">
        <v>34</v>
      </c>
      <c r="D296" s="77">
        <v>3579</v>
      </c>
    </row>
    <row r="297" spans="1:4" ht="19.5" customHeight="1">
      <c r="A297" s="81"/>
      <c r="B297" s="77"/>
      <c r="C297" s="19" t="s">
        <v>259</v>
      </c>
      <c r="D297" s="77">
        <v>870</v>
      </c>
    </row>
    <row r="298" spans="1:4" ht="19.5" customHeight="1">
      <c r="A298" s="81"/>
      <c r="B298" s="77"/>
      <c r="C298" s="19" t="s">
        <v>260</v>
      </c>
      <c r="D298" s="77">
        <v>326</v>
      </c>
    </row>
    <row r="299" spans="1:4" ht="19.5" customHeight="1">
      <c r="A299" s="81"/>
      <c r="B299" s="77"/>
      <c r="C299" s="19" t="s">
        <v>261</v>
      </c>
      <c r="D299" s="77">
        <v>50</v>
      </c>
    </row>
    <row r="300" spans="1:4" ht="19.5" customHeight="1">
      <c r="A300" s="81"/>
      <c r="B300" s="77"/>
      <c r="C300" s="19" t="s">
        <v>605</v>
      </c>
      <c r="D300" s="77">
        <v>19</v>
      </c>
    </row>
    <row r="301" spans="1:4" ht="19.5" customHeight="1">
      <c r="A301" s="81"/>
      <c r="B301" s="77"/>
      <c r="C301" s="19" t="s">
        <v>606</v>
      </c>
      <c r="D301" s="77">
        <v>11</v>
      </c>
    </row>
    <row r="302" spans="1:4" ht="19.5" customHeight="1">
      <c r="A302" s="81"/>
      <c r="B302" s="77"/>
      <c r="C302" s="19" t="s">
        <v>607</v>
      </c>
      <c r="D302" s="77">
        <v>5</v>
      </c>
    </row>
    <row r="303" spans="1:4" ht="19.5" customHeight="1">
      <c r="A303" s="81"/>
      <c r="B303" s="77"/>
      <c r="C303" s="19" t="s">
        <v>262</v>
      </c>
      <c r="D303" s="77">
        <v>120</v>
      </c>
    </row>
    <row r="304" spans="1:4" ht="19.5" customHeight="1">
      <c r="A304" s="81"/>
      <c r="B304" s="77"/>
      <c r="C304" s="19" t="s">
        <v>263</v>
      </c>
      <c r="D304" s="77">
        <v>660</v>
      </c>
    </row>
    <row r="305" spans="1:4" ht="19.5" customHeight="1">
      <c r="A305" s="81"/>
      <c r="B305" s="77"/>
      <c r="C305" s="19" t="s">
        <v>264</v>
      </c>
      <c r="D305" s="77">
        <v>34</v>
      </c>
    </row>
    <row r="306" spans="1:4" ht="19.5" customHeight="1">
      <c r="A306" s="81"/>
      <c r="B306" s="77"/>
      <c r="C306" s="19" t="s">
        <v>265</v>
      </c>
      <c r="D306" s="77">
        <v>130</v>
      </c>
    </row>
    <row r="307" spans="1:4" ht="19.5" customHeight="1">
      <c r="A307" s="81"/>
      <c r="B307" s="77"/>
      <c r="C307" s="19" t="s">
        <v>266</v>
      </c>
      <c r="D307" s="77">
        <v>10</v>
      </c>
    </row>
    <row r="308" spans="1:4" ht="19.5" customHeight="1">
      <c r="A308" s="81"/>
      <c r="B308" s="77"/>
      <c r="C308" s="19" t="s">
        <v>267</v>
      </c>
      <c r="D308" s="77">
        <v>458</v>
      </c>
    </row>
    <row r="309" spans="1:4" ht="19.5" customHeight="1">
      <c r="A309" s="81"/>
      <c r="B309" s="77"/>
      <c r="C309" s="19" t="s">
        <v>608</v>
      </c>
      <c r="D309" s="77">
        <v>10</v>
      </c>
    </row>
    <row r="310" spans="1:4" ht="19.5" customHeight="1">
      <c r="A310" s="81"/>
      <c r="B310" s="77"/>
      <c r="C310" s="19" t="s">
        <v>268</v>
      </c>
      <c r="D310" s="77">
        <v>7548</v>
      </c>
    </row>
    <row r="311" spans="1:4" ht="19.5" customHeight="1">
      <c r="A311" s="81"/>
      <c r="B311" s="77"/>
      <c r="C311" s="73" t="s">
        <v>269</v>
      </c>
      <c r="D311" s="74">
        <f>SUM(D312:D319)</f>
        <v>6401</v>
      </c>
    </row>
    <row r="312" spans="1:4" ht="19.5" customHeight="1">
      <c r="A312" s="81"/>
      <c r="B312" s="77"/>
      <c r="C312" s="19" t="s">
        <v>270</v>
      </c>
      <c r="D312" s="77">
        <v>2330</v>
      </c>
    </row>
    <row r="313" spans="1:4" ht="19.5" customHeight="1">
      <c r="A313" s="81"/>
      <c r="B313" s="77"/>
      <c r="C313" s="19" t="s">
        <v>271</v>
      </c>
      <c r="D313" s="77">
        <v>696</v>
      </c>
    </row>
    <row r="314" spans="1:4" ht="19.5" customHeight="1">
      <c r="A314" s="81"/>
      <c r="B314" s="77"/>
      <c r="C314" s="19" t="s">
        <v>609</v>
      </c>
      <c r="D314" s="77">
        <v>12</v>
      </c>
    </row>
    <row r="315" spans="1:4" ht="19.5" customHeight="1">
      <c r="A315" s="81"/>
      <c r="B315" s="77"/>
      <c r="C315" s="19" t="s">
        <v>272</v>
      </c>
      <c r="D315" s="77">
        <v>1589</v>
      </c>
    </row>
    <row r="316" spans="1:4" ht="19.5" customHeight="1">
      <c r="A316" s="81"/>
      <c r="B316" s="77"/>
      <c r="C316" s="19" t="s">
        <v>610</v>
      </c>
      <c r="D316" s="77">
        <v>5</v>
      </c>
    </row>
    <row r="317" spans="1:4" ht="19.5" customHeight="1">
      <c r="A317" s="81"/>
      <c r="B317" s="77"/>
      <c r="C317" s="19" t="s">
        <v>611</v>
      </c>
      <c r="D317" s="77">
        <v>31</v>
      </c>
    </row>
    <row r="318" spans="1:4" ht="19.5" customHeight="1">
      <c r="A318" s="81"/>
      <c r="B318" s="77"/>
      <c r="C318" s="19" t="s">
        <v>612</v>
      </c>
      <c r="D318" s="77">
        <v>60</v>
      </c>
    </row>
    <row r="319" spans="1:4" ht="19.5" customHeight="1">
      <c r="A319" s="81"/>
      <c r="B319" s="77"/>
      <c r="C319" s="19" t="s">
        <v>273</v>
      </c>
      <c r="D319" s="77">
        <v>1678</v>
      </c>
    </row>
    <row r="320" spans="1:4" ht="19.5" customHeight="1">
      <c r="A320" s="81"/>
      <c r="B320" s="77"/>
      <c r="C320" s="73" t="s">
        <v>274</v>
      </c>
      <c r="D320" s="74">
        <f>SUM(D321:D329)</f>
        <v>6131</v>
      </c>
    </row>
    <row r="321" spans="1:4" ht="19.5" customHeight="1">
      <c r="A321" s="81"/>
      <c r="B321" s="77"/>
      <c r="C321" s="19" t="s">
        <v>12</v>
      </c>
      <c r="D321" s="77">
        <v>490</v>
      </c>
    </row>
    <row r="322" spans="1:4" ht="19.5" customHeight="1">
      <c r="A322" s="81"/>
      <c r="B322" s="77"/>
      <c r="C322" s="19" t="s">
        <v>14</v>
      </c>
      <c r="D322" s="77">
        <v>525</v>
      </c>
    </row>
    <row r="323" spans="1:4" ht="19.5" customHeight="1">
      <c r="A323" s="81"/>
      <c r="B323" s="77"/>
      <c r="C323" s="19" t="s">
        <v>275</v>
      </c>
      <c r="D323" s="77">
        <v>1240</v>
      </c>
    </row>
    <row r="324" spans="1:4" ht="19.5" customHeight="1">
      <c r="A324" s="81"/>
      <c r="B324" s="77"/>
      <c r="C324" s="19" t="s">
        <v>276</v>
      </c>
      <c r="D324" s="77">
        <v>400</v>
      </c>
    </row>
    <row r="325" spans="1:4" ht="19.5" customHeight="1">
      <c r="A325" s="81"/>
      <c r="B325" s="77"/>
      <c r="C325" s="19" t="s">
        <v>277</v>
      </c>
      <c r="D325" s="77">
        <v>10</v>
      </c>
    </row>
    <row r="326" spans="1:4" ht="19.5" customHeight="1">
      <c r="A326" s="81"/>
      <c r="B326" s="77"/>
      <c r="C326" s="19" t="s">
        <v>278</v>
      </c>
      <c r="D326" s="77">
        <v>200</v>
      </c>
    </row>
    <row r="327" spans="1:4" ht="19.5" customHeight="1">
      <c r="A327" s="81"/>
      <c r="B327" s="77"/>
      <c r="C327" s="19" t="s">
        <v>613</v>
      </c>
      <c r="D327" s="77">
        <v>15</v>
      </c>
    </row>
    <row r="328" spans="1:4" ht="19.5" customHeight="1">
      <c r="A328" s="81"/>
      <c r="B328" s="77"/>
      <c r="C328" s="19" t="s">
        <v>670</v>
      </c>
      <c r="D328" s="77">
        <v>670</v>
      </c>
    </row>
    <row r="329" spans="1:4" ht="19.5" customHeight="1">
      <c r="A329" s="81"/>
      <c r="B329" s="77"/>
      <c r="C329" s="19" t="s">
        <v>669</v>
      </c>
      <c r="D329" s="77">
        <v>2581</v>
      </c>
    </row>
    <row r="330" spans="1:4" ht="19.5" customHeight="1">
      <c r="A330" s="81"/>
      <c r="B330" s="77"/>
      <c r="C330" s="73" t="s">
        <v>279</v>
      </c>
      <c r="D330" s="74">
        <f>SUM(D331:D335)</f>
        <v>4100</v>
      </c>
    </row>
    <row r="331" spans="1:4" ht="19.5" customHeight="1">
      <c r="A331" s="81"/>
      <c r="B331" s="77"/>
      <c r="C331" s="19" t="s">
        <v>280</v>
      </c>
      <c r="D331" s="77">
        <v>583</v>
      </c>
    </row>
    <row r="332" spans="1:4" ht="19.5" customHeight="1">
      <c r="A332" s="81"/>
      <c r="B332" s="77"/>
      <c r="C332" s="19" t="s">
        <v>281</v>
      </c>
      <c r="D332" s="77">
        <v>150</v>
      </c>
    </row>
    <row r="333" spans="1:4" ht="19.5" customHeight="1">
      <c r="A333" s="81"/>
      <c r="B333" s="77"/>
      <c r="C333" s="19" t="s">
        <v>614</v>
      </c>
      <c r="D333" s="77">
        <v>60</v>
      </c>
    </row>
    <row r="334" spans="1:4" ht="19.5" customHeight="1">
      <c r="A334" s="81"/>
      <c r="B334" s="77"/>
      <c r="C334" s="19" t="s">
        <v>282</v>
      </c>
      <c r="D334" s="77">
        <v>1822</v>
      </c>
    </row>
    <row r="335" spans="1:4" ht="19.5" customHeight="1">
      <c r="A335" s="81"/>
      <c r="B335" s="77"/>
      <c r="C335" s="19" t="s">
        <v>283</v>
      </c>
      <c r="D335" s="77">
        <v>1485</v>
      </c>
    </row>
    <row r="336" spans="1:4" ht="19.5" customHeight="1">
      <c r="A336" s="81"/>
      <c r="B336" s="77"/>
      <c r="C336" s="73" t="s">
        <v>284</v>
      </c>
      <c r="D336" s="74">
        <f>SUM(D337:D339)</f>
        <v>1854</v>
      </c>
    </row>
    <row r="337" spans="1:4" ht="19.5" customHeight="1">
      <c r="A337" s="81"/>
      <c r="B337" s="77"/>
      <c r="C337" s="19" t="s">
        <v>285</v>
      </c>
      <c r="D337" s="77">
        <v>121</v>
      </c>
    </row>
    <row r="338" spans="1:4" ht="19.5" customHeight="1">
      <c r="A338" s="81"/>
      <c r="B338" s="77"/>
      <c r="C338" s="19" t="s">
        <v>286</v>
      </c>
      <c r="D338" s="77">
        <v>1565</v>
      </c>
    </row>
    <row r="339" spans="1:4" ht="19.5" customHeight="1">
      <c r="A339" s="81"/>
      <c r="B339" s="77"/>
      <c r="C339" s="19" t="s">
        <v>287</v>
      </c>
      <c r="D339" s="77">
        <v>168</v>
      </c>
    </row>
    <row r="340" spans="1:4" ht="19.5" customHeight="1">
      <c r="A340" s="81"/>
      <c r="B340" s="77"/>
      <c r="C340" s="73" t="s">
        <v>288</v>
      </c>
      <c r="D340" s="74">
        <f>SUM(D341:D342)</f>
        <v>9202</v>
      </c>
    </row>
    <row r="341" spans="1:4" ht="19.5" customHeight="1">
      <c r="A341" s="81"/>
      <c r="B341" s="77"/>
      <c r="C341" s="19" t="s">
        <v>289</v>
      </c>
      <c r="D341" s="77">
        <v>2332</v>
      </c>
    </row>
    <row r="342" spans="1:4" ht="19.5" customHeight="1">
      <c r="A342" s="81"/>
      <c r="B342" s="77"/>
      <c r="C342" s="19" t="s">
        <v>290</v>
      </c>
      <c r="D342" s="77">
        <v>6870</v>
      </c>
    </row>
    <row r="343" spans="1:4" ht="19.5" customHeight="1">
      <c r="A343" s="81"/>
      <c r="B343" s="77"/>
      <c r="C343" s="73" t="s">
        <v>291</v>
      </c>
      <c r="D343" s="74">
        <f>SUM(D344:D346)</f>
        <v>1659</v>
      </c>
    </row>
    <row r="344" spans="1:4" ht="19.5" customHeight="1">
      <c r="A344" s="81"/>
      <c r="B344" s="77"/>
      <c r="C344" s="19" t="s">
        <v>292</v>
      </c>
      <c r="D344" s="77">
        <v>1616</v>
      </c>
    </row>
    <row r="345" spans="1:4" ht="19.5" customHeight="1">
      <c r="A345" s="81"/>
      <c r="B345" s="77"/>
      <c r="C345" s="19" t="s">
        <v>293</v>
      </c>
      <c r="D345" s="77">
        <v>24</v>
      </c>
    </row>
    <row r="346" spans="1:4" ht="19.5" customHeight="1">
      <c r="A346" s="81"/>
      <c r="B346" s="77"/>
      <c r="C346" s="19" t="s">
        <v>615</v>
      </c>
      <c r="D346" s="77">
        <v>19</v>
      </c>
    </row>
    <row r="347" spans="1:4" ht="19.5" customHeight="1">
      <c r="A347" s="81"/>
      <c r="B347" s="77"/>
      <c r="C347" s="73" t="s">
        <v>294</v>
      </c>
      <c r="D347" s="74">
        <v>168</v>
      </c>
    </row>
    <row r="348" spans="1:4" ht="19.5" customHeight="1">
      <c r="A348" s="81"/>
      <c r="B348" s="77"/>
      <c r="C348" s="17" t="s">
        <v>295</v>
      </c>
      <c r="D348" s="77">
        <v>168</v>
      </c>
    </row>
    <row r="349" spans="1:4" ht="19.5" customHeight="1">
      <c r="A349" s="81"/>
      <c r="B349" s="77"/>
      <c r="C349" s="73" t="s">
        <v>296</v>
      </c>
      <c r="D349" s="74">
        <f>D350+D355</f>
        <v>17618</v>
      </c>
    </row>
    <row r="350" spans="1:4" ht="19.5" customHeight="1">
      <c r="A350" s="81"/>
      <c r="B350" s="77"/>
      <c r="C350" s="75" t="s">
        <v>297</v>
      </c>
      <c r="D350" s="74">
        <f>SUM(D351:D354)</f>
        <v>14768</v>
      </c>
    </row>
    <row r="351" spans="1:4" ht="19.5" customHeight="1">
      <c r="A351" s="81"/>
      <c r="B351" s="77"/>
      <c r="C351" s="19" t="s">
        <v>12</v>
      </c>
      <c r="D351" s="77">
        <v>1578</v>
      </c>
    </row>
    <row r="352" spans="1:4" ht="19.5" customHeight="1">
      <c r="A352" s="81"/>
      <c r="B352" s="77"/>
      <c r="C352" s="19" t="s">
        <v>14</v>
      </c>
      <c r="D352" s="77">
        <v>150</v>
      </c>
    </row>
    <row r="353" spans="1:4" ht="19.5" customHeight="1">
      <c r="A353" s="81"/>
      <c r="B353" s="77"/>
      <c r="C353" s="12" t="s">
        <v>298</v>
      </c>
      <c r="D353" s="77">
        <v>1117</v>
      </c>
    </row>
    <row r="354" spans="1:4" ht="19.5" customHeight="1">
      <c r="A354" s="81"/>
      <c r="B354" s="77"/>
      <c r="C354" s="19" t="s">
        <v>299</v>
      </c>
      <c r="D354" s="77">
        <v>11923</v>
      </c>
    </row>
    <row r="355" spans="1:4" ht="19.5" customHeight="1">
      <c r="A355" s="81"/>
      <c r="B355" s="77"/>
      <c r="C355" s="86" t="s">
        <v>616</v>
      </c>
      <c r="D355" s="74">
        <f>SUM(D356:D356)</f>
        <v>2850</v>
      </c>
    </row>
    <row r="356" spans="1:4" ht="19.5" customHeight="1">
      <c r="A356" s="81"/>
      <c r="B356" s="77"/>
      <c r="C356" s="125" t="s">
        <v>647</v>
      </c>
      <c r="D356" s="77">
        <v>2850</v>
      </c>
    </row>
    <row r="357" spans="1:4" ht="19.5" customHeight="1">
      <c r="A357" s="81"/>
      <c r="B357" s="77"/>
      <c r="C357" s="73" t="s">
        <v>300</v>
      </c>
      <c r="D357" s="74">
        <f>D358+D360+D364+D367</f>
        <v>662</v>
      </c>
    </row>
    <row r="358" spans="1:4" ht="19.5" customHeight="1">
      <c r="A358" s="81"/>
      <c r="B358" s="77"/>
      <c r="C358" s="86" t="s">
        <v>617</v>
      </c>
      <c r="D358" s="74">
        <f>D359</f>
        <v>30</v>
      </c>
    </row>
    <row r="359" spans="1:4" ht="19.5" customHeight="1">
      <c r="A359" s="81"/>
      <c r="B359" s="77"/>
      <c r="C359" s="125" t="s">
        <v>648</v>
      </c>
      <c r="D359" s="77">
        <v>30</v>
      </c>
    </row>
    <row r="360" spans="1:4" ht="19.5" customHeight="1">
      <c r="A360" s="81"/>
      <c r="B360" s="77"/>
      <c r="C360" s="86" t="s">
        <v>301</v>
      </c>
      <c r="D360" s="74">
        <f>SUM(D361:D363)</f>
        <v>432</v>
      </c>
    </row>
    <row r="361" spans="1:4" ht="19.5" customHeight="1">
      <c r="A361" s="81"/>
      <c r="B361" s="77"/>
      <c r="C361" s="19" t="s">
        <v>12</v>
      </c>
      <c r="D361" s="36">
        <v>325</v>
      </c>
    </row>
    <row r="362" spans="1:4" ht="19.5" customHeight="1">
      <c r="A362" s="81"/>
      <c r="B362" s="77"/>
      <c r="C362" s="19" t="s">
        <v>14</v>
      </c>
      <c r="D362" s="36">
        <v>86</v>
      </c>
    </row>
    <row r="363" spans="1:4" ht="19.5" customHeight="1">
      <c r="A363" s="81"/>
      <c r="B363" s="77"/>
      <c r="C363" s="19" t="s">
        <v>618</v>
      </c>
      <c r="D363" s="36">
        <v>21</v>
      </c>
    </row>
    <row r="364" spans="1:4" ht="19.5" customHeight="1">
      <c r="A364" s="81"/>
      <c r="B364" s="77"/>
      <c r="C364" s="86" t="s">
        <v>619</v>
      </c>
      <c r="D364" s="74">
        <f>SUM(D365:D366)</f>
        <v>137</v>
      </c>
    </row>
    <row r="365" spans="1:4" ht="19.5" customHeight="1">
      <c r="A365" s="81"/>
      <c r="B365" s="77"/>
      <c r="C365" s="125" t="s">
        <v>649</v>
      </c>
      <c r="D365" s="114">
        <v>60</v>
      </c>
    </row>
    <row r="366" spans="1:4" ht="19.5" customHeight="1">
      <c r="A366" s="81"/>
      <c r="B366" s="77"/>
      <c r="C366" s="19" t="s">
        <v>620</v>
      </c>
      <c r="D366" s="77">
        <v>77</v>
      </c>
    </row>
    <row r="367" spans="1:4" ht="19.5" customHeight="1">
      <c r="A367" s="81"/>
      <c r="B367" s="77"/>
      <c r="C367" s="86" t="s">
        <v>621</v>
      </c>
      <c r="D367" s="74">
        <f>SUM(D368:D369)</f>
        <v>63</v>
      </c>
    </row>
    <row r="368" spans="1:4" ht="19.5" customHeight="1">
      <c r="A368" s="81"/>
      <c r="B368" s="77"/>
      <c r="C368" s="19" t="s">
        <v>622</v>
      </c>
      <c r="D368" s="114">
        <v>15</v>
      </c>
    </row>
    <row r="369" spans="1:4" ht="19.5" customHeight="1">
      <c r="A369" s="81"/>
      <c r="B369" s="77"/>
      <c r="C369" s="19" t="s">
        <v>623</v>
      </c>
      <c r="D369" s="77">
        <v>48</v>
      </c>
    </row>
    <row r="370" spans="1:4" ht="19.5" customHeight="1">
      <c r="A370" s="81"/>
      <c r="B370" s="77"/>
      <c r="C370" s="73" t="s">
        <v>302</v>
      </c>
      <c r="D370" s="74">
        <f>D371+D374+D377</f>
        <v>695</v>
      </c>
    </row>
    <row r="371" spans="1:4" ht="19.5" customHeight="1">
      <c r="A371" s="81"/>
      <c r="B371" s="77"/>
      <c r="C371" s="86" t="s">
        <v>303</v>
      </c>
      <c r="D371" s="74">
        <f>SUM(D372:D373)</f>
        <v>406</v>
      </c>
    </row>
    <row r="372" spans="1:4" ht="19.5" customHeight="1">
      <c r="A372" s="81"/>
      <c r="B372" s="77"/>
      <c r="C372" s="19" t="s">
        <v>34</v>
      </c>
      <c r="D372" s="36">
        <v>246</v>
      </c>
    </row>
    <row r="373" spans="1:4" ht="19.5" customHeight="1">
      <c r="A373" s="81"/>
      <c r="B373" s="77"/>
      <c r="C373" s="19" t="s">
        <v>304</v>
      </c>
      <c r="D373" s="36">
        <v>160</v>
      </c>
    </row>
    <row r="374" spans="1:4" ht="19.5" customHeight="1">
      <c r="A374" s="81"/>
      <c r="B374" s="77"/>
      <c r="C374" s="86" t="s">
        <v>305</v>
      </c>
      <c r="D374" s="74">
        <f>SUM(D375:D376)</f>
        <v>59</v>
      </c>
    </row>
    <row r="375" spans="1:4" ht="19.5" customHeight="1">
      <c r="A375" s="81"/>
      <c r="B375" s="77"/>
      <c r="C375" s="19" t="s">
        <v>12</v>
      </c>
      <c r="D375" s="77">
        <v>38</v>
      </c>
    </row>
    <row r="376" spans="1:4" ht="19.5" customHeight="1">
      <c r="A376" s="81"/>
      <c r="B376" s="77"/>
      <c r="C376" s="19" t="s">
        <v>624</v>
      </c>
      <c r="D376" s="77">
        <v>21</v>
      </c>
    </row>
    <row r="377" spans="1:4" ht="19.5" customHeight="1">
      <c r="A377" s="81"/>
      <c r="B377" s="77"/>
      <c r="C377" s="86" t="s">
        <v>306</v>
      </c>
      <c r="D377" s="74">
        <f>D378</f>
        <v>230</v>
      </c>
    </row>
    <row r="378" spans="1:4" ht="19.5" customHeight="1">
      <c r="A378" s="81"/>
      <c r="B378" s="77"/>
      <c r="C378" s="19" t="s">
        <v>307</v>
      </c>
      <c r="D378" s="77">
        <v>230</v>
      </c>
    </row>
    <row r="379" spans="1:4" ht="19.5" customHeight="1">
      <c r="A379" s="81"/>
      <c r="B379" s="77"/>
      <c r="C379" s="73" t="s">
        <v>308</v>
      </c>
      <c r="D379" s="74">
        <v>67</v>
      </c>
    </row>
    <row r="380" spans="1:4" ht="19.5" customHeight="1">
      <c r="A380" s="81"/>
      <c r="B380" s="77"/>
      <c r="C380" s="86" t="s">
        <v>309</v>
      </c>
      <c r="D380" s="74">
        <v>67</v>
      </c>
    </row>
    <row r="381" spans="1:4" ht="19.5" customHeight="1">
      <c r="A381" s="81"/>
      <c r="B381" s="77"/>
      <c r="C381" s="19" t="s">
        <v>14</v>
      </c>
      <c r="D381" s="77">
        <v>67</v>
      </c>
    </row>
    <row r="382" spans="1:4" ht="19.5" customHeight="1">
      <c r="A382" s="81"/>
      <c r="B382" s="77"/>
      <c r="C382" s="73" t="s">
        <v>310</v>
      </c>
      <c r="D382" s="74"/>
    </row>
    <row r="383" spans="1:4" ht="19.5" customHeight="1">
      <c r="A383" s="81"/>
      <c r="B383" s="77"/>
      <c r="C383" s="73" t="s">
        <v>311</v>
      </c>
      <c r="D383" s="74">
        <f>D384+D390</f>
        <v>3350</v>
      </c>
    </row>
    <row r="384" spans="1:4" ht="19.5" customHeight="1">
      <c r="A384" s="81"/>
      <c r="B384" s="77"/>
      <c r="C384" s="86" t="s">
        <v>312</v>
      </c>
      <c r="D384" s="74">
        <f>SUM(D385:D389)</f>
        <v>3250</v>
      </c>
    </row>
    <row r="385" spans="1:4" ht="19.5" customHeight="1">
      <c r="A385" s="81"/>
      <c r="B385" s="77"/>
      <c r="C385" s="19" t="s">
        <v>12</v>
      </c>
      <c r="D385" s="36">
        <v>1524</v>
      </c>
    </row>
    <row r="386" spans="1:4" ht="19.5" customHeight="1">
      <c r="A386" s="81"/>
      <c r="B386" s="77"/>
      <c r="C386" s="19" t="s">
        <v>14</v>
      </c>
      <c r="D386" s="36">
        <v>300</v>
      </c>
    </row>
    <row r="387" spans="1:4" ht="19.5" customHeight="1">
      <c r="A387" s="81"/>
      <c r="B387" s="77"/>
      <c r="C387" s="19" t="s">
        <v>625</v>
      </c>
      <c r="D387" s="36">
        <v>1196</v>
      </c>
    </row>
    <row r="388" spans="1:4" ht="19.5" customHeight="1">
      <c r="A388" s="81"/>
      <c r="B388" s="77"/>
      <c r="C388" s="19" t="s">
        <v>313</v>
      </c>
      <c r="D388" s="77">
        <v>140</v>
      </c>
    </row>
    <row r="389" spans="1:4" ht="19.5" customHeight="1">
      <c r="A389" s="81"/>
      <c r="B389" s="77"/>
      <c r="C389" s="19" t="s">
        <v>626</v>
      </c>
      <c r="D389" s="77">
        <v>90</v>
      </c>
    </row>
    <row r="390" spans="1:4" ht="19.5" customHeight="1">
      <c r="A390" s="81"/>
      <c r="B390" s="77"/>
      <c r="C390" s="86" t="s">
        <v>314</v>
      </c>
      <c r="D390" s="74">
        <f>SUM(D391:D393)</f>
        <v>100</v>
      </c>
    </row>
    <row r="391" spans="1:4" ht="19.5" customHeight="1">
      <c r="A391" s="81"/>
      <c r="B391" s="77"/>
      <c r="C391" s="19" t="s">
        <v>315</v>
      </c>
      <c r="D391" s="77">
        <v>40</v>
      </c>
    </row>
    <row r="392" spans="1:4" ht="19.5" customHeight="1">
      <c r="A392" s="81"/>
      <c r="B392" s="77"/>
      <c r="C392" s="19" t="s">
        <v>316</v>
      </c>
      <c r="D392" s="77">
        <v>40</v>
      </c>
    </row>
    <row r="393" spans="1:4" ht="19.5" customHeight="1">
      <c r="A393" s="81"/>
      <c r="B393" s="77"/>
      <c r="C393" s="19" t="s">
        <v>317</v>
      </c>
      <c r="D393" s="77">
        <v>20</v>
      </c>
    </row>
    <row r="394" spans="1:4" ht="19.5" customHeight="1">
      <c r="A394" s="81"/>
      <c r="B394" s="77"/>
      <c r="C394" s="73" t="s">
        <v>318</v>
      </c>
      <c r="D394" s="74">
        <f>D395+D400+D402</f>
        <v>18695</v>
      </c>
    </row>
    <row r="395" spans="1:4" ht="19.5" customHeight="1">
      <c r="A395" s="81"/>
      <c r="B395" s="77"/>
      <c r="C395" s="73" t="s">
        <v>319</v>
      </c>
      <c r="D395" s="74">
        <f>SUM(D396:D399)</f>
        <v>14717</v>
      </c>
    </row>
    <row r="396" spans="1:4" ht="19.5" customHeight="1">
      <c r="A396" s="81"/>
      <c r="B396" s="77"/>
      <c r="C396" s="17" t="s">
        <v>627</v>
      </c>
      <c r="D396" s="114">
        <v>7547</v>
      </c>
    </row>
    <row r="397" spans="1:4" ht="19.5" customHeight="1">
      <c r="A397" s="81"/>
      <c r="B397" s="77"/>
      <c r="C397" s="19" t="s">
        <v>320</v>
      </c>
      <c r="D397" s="77">
        <v>1246</v>
      </c>
    </row>
    <row r="398" spans="1:4" ht="19.5" customHeight="1">
      <c r="A398" s="81"/>
      <c r="B398" s="77"/>
      <c r="C398" s="19" t="s">
        <v>321</v>
      </c>
      <c r="D398" s="77">
        <v>843</v>
      </c>
    </row>
    <row r="399" spans="1:4" ht="19.5" customHeight="1">
      <c r="A399" s="81"/>
      <c r="B399" s="77"/>
      <c r="C399" s="19" t="s">
        <v>322</v>
      </c>
      <c r="D399" s="77">
        <v>5081</v>
      </c>
    </row>
    <row r="400" spans="1:4" ht="19.5" customHeight="1">
      <c r="A400" s="81"/>
      <c r="B400" s="77"/>
      <c r="C400" s="73" t="s">
        <v>323</v>
      </c>
      <c r="D400" s="74">
        <v>3432</v>
      </c>
    </row>
    <row r="401" spans="1:4" ht="19.5" customHeight="1">
      <c r="A401" s="81"/>
      <c r="B401" s="77"/>
      <c r="C401" s="19" t="s">
        <v>324</v>
      </c>
      <c r="D401" s="77">
        <v>3432</v>
      </c>
    </row>
    <row r="402" spans="1:4" ht="19.5" customHeight="1">
      <c r="A402" s="81"/>
      <c r="B402" s="77"/>
      <c r="C402" s="73" t="s">
        <v>325</v>
      </c>
      <c r="D402" s="74">
        <v>546</v>
      </c>
    </row>
    <row r="403" spans="1:4" ht="19.5" customHeight="1">
      <c r="A403" s="81"/>
      <c r="B403" s="77"/>
      <c r="C403" s="19" t="s">
        <v>326</v>
      </c>
      <c r="D403" s="77">
        <v>546</v>
      </c>
    </row>
    <row r="404" spans="1:4" ht="19.5" customHeight="1">
      <c r="A404" s="81"/>
      <c r="B404" s="77"/>
      <c r="C404" s="73" t="s">
        <v>327</v>
      </c>
      <c r="D404" s="74">
        <f>D405+D409+D411</f>
        <v>571</v>
      </c>
    </row>
    <row r="405" spans="1:4" ht="19.5" customHeight="1">
      <c r="A405" s="81"/>
      <c r="B405" s="77"/>
      <c r="C405" s="86" t="s">
        <v>328</v>
      </c>
      <c r="D405" s="74">
        <f>SUM(D406:D408)</f>
        <v>441</v>
      </c>
    </row>
    <row r="406" spans="1:4" ht="19.5" customHeight="1">
      <c r="A406" s="81"/>
      <c r="B406" s="77"/>
      <c r="C406" s="19" t="s">
        <v>34</v>
      </c>
      <c r="D406" s="36">
        <v>110</v>
      </c>
    </row>
    <row r="407" spans="1:4" ht="19.5" customHeight="1">
      <c r="A407" s="81"/>
      <c r="B407" s="77"/>
      <c r="C407" s="125" t="s">
        <v>650</v>
      </c>
      <c r="D407" s="36">
        <v>91</v>
      </c>
    </row>
    <row r="408" spans="1:4" ht="19.5" customHeight="1">
      <c r="A408" s="81"/>
      <c r="B408" s="77"/>
      <c r="C408" s="19" t="s">
        <v>329</v>
      </c>
      <c r="D408" s="36">
        <v>240</v>
      </c>
    </row>
    <row r="409" spans="1:4" ht="19.5" customHeight="1">
      <c r="A409" s="81"/>
      <c r="B409" s="77"/>
      <c r="C409" s="86" t="s">
        <v>330</v>
      </c>
      <c r="D409" s="74">
        <v>50</v>
      </c>
    </row>
    <row r="410" spans="1:4" ht="19.5" customHeight="1">
      <c r="A410" s="81"/>
      <c r="B410" s="77"/>
      <c r="C410" s="19" t="s">
        <v>34</v>
      </c>
      <c r="D410" s="77">
        <v>50</v>
      </c>
    </row>
    <row r="411" spans="1:4" ht="19.5" customHeight="1">
      <c r="A411" s="81"/>
      <c r="B411" s="77"/>
      <c r="C411" s="86" t="s">
        <v>331</v>
      </c>
      <c r="D411" s="74">
        <v>80</v>
      </c>
    </row>
    <row r="412" spans="1:4" ht="19.5" customHeight="1">
      <c r="A412" s="81"/>
      <c r="B412" s="77"/>
      <c r="C412" s="19" t="s">
        <v>628</v>
      </c>
      <c r="D412" s="77">
        <v>80</v>
      </c>
    </row>
    <row r="413" spans="1:4" ht="19.5" customHeight="1">
      <c r="A413" s="81"/>
      <c r="B413" s="77"/>
      <c r="C413" s="73" t="s">
        <v>332</v>
      </c>
      <c r="D413" s="74">
        <v>4500</v>
      </c>
    </row>
    <row r="414" spans="1:4" ht="19.5" customHeight="1">
      <c r="A414" s="81"/>
      <c r="B414" s="77"/>
      <c r="C414" s="73" t="s">
        <v>333</v>
      </c>
      <c r="D414" s="74">
        <v>0</v>
      </c>
    </row>
    <row r="415" spans="1:4" ht="19.5" customHeight="1">
      <c r="A415" s="81"/>
      <c r="B415" s="77"/>
      <c r="C415" s="73" t="s">
        <v>334</v>
      </c>
      <c r="D415" s="74">
        <v>1280</v>
      </c>
    </row>
    <row r="416" spans="1:4" ht="19.5" customHeight="1">
      <c r="A416" s="81"/>
      <c r="B416" s="77"/>
      <c r="C416" s="87" t="s">
        <v>335</v>
      </c>
      <c r="D416" s="74">
        <f>D6+D105+D106+D107+D131+D152+D162+D181+D233+D267+D281+D294+D349+D357+D370+D379+D382+D383+D394+D404+D413+D414+D415</f>
        <v>366101</v>
      </c>
    </row>
    <row r="417" spans="1:4" ht="19.5" customHeight="1">
      <c r="A417" s="81"/>
      <c r="B417" s="77"/>
      <c r="C417" s="84" t="s">
        <v>336</v>
      </c>
      <c r="D417" s="74">
        <f>D418</f>
        <v>3860</v>
      </c>
    </row>
    <row r="418" spans="1:4" ht="19.5" customHeight="1">
      <c r="A418" s="81"/>
      <c r="B418" s="77"/>
      <c r="C418" s="80" t="s">
        <v>337</v>
      </c>
      <c r="D418" s="77">
        <v>3860</v>
      </c>
    </row>
    <row r="419" spans="1:4" ht="19.5" customHeight="1">
      <c r="A419" s="81"/>
      <c r="B419" s="77"/>
      <c r="C419" s="84" t="s">
        <v>338</v>
      </c>
      <c r="D419" s="77"/>
    </row>
    <row r="420" spans="1:4" ht="19.5" customHeight="1">
      <c r="A420" s="81"/>
      <c r="B420" s="77"/>
      <c r="C420" s="80" t="s">
        <v>339</v>
      </c>
      <c r="D420" s="77"/>
    </row>
    <row r="421" spans="1:4" ht="19.5" customHeight="1">
      <c r="A421" s="81"/>
      <c r="B421" s="77"/>
      <c r="C421" s="80" t="s">
        <v>340</v>
      </c>
      <c r="D421" s="77"/>
    </row>
    <row r="422" spans="1:4" ht="19.5" customHeight="1">
      <c r="A422" s="81"/>
      <c r="B422" s="77"/>
      <c r="C422" s="81" t="s">
        <v>341</v>
      </c>
      <c r="D422" s="77"/>
    </row>
    <row r="423" spans="1:4" ht="19.5" customHeight="1">
      <c r="A423" s="81"/>
      <c r="B423" s="77"/>
      <c r="C423" s="81" t="s">
        <v>342</v>
      </c>
      <c r="D423" s="77"/>
    </row>
    <row r="424" spans="1:4" ht="19.5" customHeight="1">
      <c r="A424" s="81"/>
      <c r="B424" s="77"/>
      <c r="C424" s="81" t="s">
        <v>343</v>
      </c>
      <c r="D424" s="77"/>
    </row>
    <row r="425" spans="1:4" ht="19.5" customHeight="1">
      <c r="A425" s="81"/>
      <c r="B425" s="77"/>
      <c r="C425" s="81" t="s">
        <v>344</v>
      </c>
      <c r="D425" s="77"/>
    </row>
    <row r="426" spans="1:4" ht="19.5" customHeight="1">
      <c r="A426" s="81"/>
      <c r="B426" s="77"/>
      <c r="C426" s="81"/>
      <c r="D426" s="77"/>
    </row>
    <row r="427" spans="1:4" ht="19.5" customHeight="1">
      <c r="A427" s="81"/>
      <c r="B427" s="77"/>
      <c r="D427" s="77"/>
    </row>
    <row r="428" spans="1:4" ht="19.5" customHeight="1">
      <c r="A428" s="81"/>
      <c r="B428" s="77"/>
      <c r="C428" s="79" t="s">
        <v>345</v>
      </c>
      <c r="D428" s="74">
        <v>1500</v>
      </c>
    </row>
    <row r="429" spans="1:4" ht="19.5" customHeight="1">
      <c r="A429" s="81"/>
      <c r="B429" s="77"/>
      <c r="C429" s="81" t="s">
        <v>346</v>
      </c>
      <c r="D429" s="74"/>
    </row>
    <row r="430" spans="1:4" ht="19.5" customHeight="1">
      <c r="A430" s="81"/>
      <c r="B430" s="77"/>
      <c r="C430" s="88"/>
      <c r="D430" s="77"/>
    </row>
    <row r="431" spans="1:4" ht="19.5" customHeight="1">
      <c r="A431" s="81"/>
      <c r="B431" s="77"/>
      <c r="C431" s="87" t="s">
        <v>349</v>
      </c>
      <c r="D431" s="74">
        <f>D416+D417+D428</f>
        <v>371461</v>
      </c>
    </row>
    <row r="432" spans="1:4" ht="19.5" customHeight="1">
      <c r="A432" s="81"/>
      <c r="B432" s="77"/>
      <c r="C432" s="80" t="s">
        <v>347</v>
      </c>
      <c r="D432" s="77"/>
    </row>
    <row r="433" spans="1:4" ht="19.5" customHeight="1">
      <c r="A433" s="81"/>
      <c r="B433" s="77"/>
      <c r="C433" s="80"/>
      <c r="D433" s="77"/>
    </row>
    <row r="434" spans="1:4" ht="19.5" customHeight="1">
      <c r="A434" s="81"/>
      <c r="B434" s="77"/>
      <c r="C434" s="80"/>
      <c r="D434" s="77"/>
    </row>
    <row r="435" spans="1:4" ht="19.5" customHeight="1">
      <c r="A435" s="81"/>
      <c r="B435" s="77"/>
      <c r="C435" s="93" t="s">
        <v>547</v>
      </c>
      <c r="D435" s="74">
        <f>D437</f>
        <v>3</v>
      </c>
    </row>
    <row r="436" spans="1:4" ht="19.5" customHeight="1">
      <c r="A436" s="81"/>
      <c r="B436" s="77"/>
      <c r="C436" s="92" t="s">
        <v>546</v>
      </c>
      <c r="D436" s="77"/>
    </row>
    <row r="437" spans="1:4" ht="19.5" customHeight="1">
      <c r="A437" s="87" t="s">
        <v>348</v>
      </c>
      <c r="B437" s="74">
        <f>B102+B103+B142+B146+B150+B149</f>
        <v>371464</v>
      </c>
      <c r="C437" s="80" t="s">
        <v>158</v>
      </c>
      <c r="D437" s="77">
        <f>B437-D431</f>
        <v>3</v>
      </c>
    </row>
  </sheetData>
  <sheetProtection/>
  <mergeCells count="3">
    <mergeCell ref="A2:D2"/>
    <mergeCell ref="A4:B4"/>
    <mergeCell ref="C4:D4"/>
  </mergeCells>
  <printOptions horizontalCentered="1"/>
  <pageMargins left="0.9" right="0.16" top="0.51" bottom="0.51" header="0.18" footer="0.12"/>
  <pageSetup firstPageNumber="6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50"/>
  <sheetViews>
    <sheetView tabSelected="1" zoomScale="85" zoomScaleNormal="85" zoomScalePageLayoutView="0" workbookViewId="0" topLeftCell="A1">
      <selection activeCell="C39" sqref="C39"/>
    </sheetView>
  </sheetViews>
  <sheetFormatPr defaultColWidth="6.875" defaultRowHeight="23.25" customHeight="1"/>
  <cols>
    <col min="1" max="1" width="13.50390625" style="40" customWidth="1"/>
    <col min="2" max="2" width="39.00390625" style="41" customWidth="1"/>
    <col min="3" max="3" width="25.625" style="42" customWidth="1"/>
    <col min="4" max="16384" width="6.875" style="41" customWidth="1"/>
  </cols>
  <sheetData>
    <row r="1" spans="1:210" s="38" customFormat="1" ht="19.5" customHeight="1">
      <c r="A1" s="43" t="s">
        <v>350</v>
      </c>
      <c r="B1" s="44"/>
      <c r="C1" s="4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</row>
    <row r="2" spans="1:3" ht="47.25" customHeight="1">
      <c r="A2" s="131" t="s">
        <v>680</v>
      </c>
      <c r="B2" s="131"/>
      <c r="C2" s="131"/>
    </row>
    <row r="3" spans="1:3" ht="19.5" customHeight="1">
      <c r="A3" s="24"/>
      <c r="B3" s="44"/>
      <c r="C3" s="46" t="s">
        <v>1</v>
      </c>
    </row>
    <row r="4" spans="1:3" ht="24.75" customHeight="1">
      <c r="A4" s="47" t="s">
        <v>351</v>
      </c>
      <c r="B4" s="47" t="s">
        <v>352</v>
      </c>
      <c r="C4" s="48" t="s">
        <v>5</v>
      </c>
    </row>
    <row r="5" spans="1:3" ht="24.75" customHeight="1">
      <c r="A5" s="132" t="s">
        <v>353</v>
      </c>
      <c r="B5" s="132"/>
      <c r="C5" s="49">
        <f>C6+C16+C39</f>
        <v>168936</v>
      </c>
    </row>
    <row r="6" spans="1:3" ht="24.75" customHeight="1">
      <c r="A6" s="50" t="s">
        <v>354</v>
      </c>
      <c r="B6" s="51" t="s">
        <v>355</v>
      </c>
      <c r="C6" s="49">
        <f>SUM(C7:C15)</f>
        <v>95105</v>
      </c>
    </row>
    <row r="7" spans="1:3" s="39" customFormat="1" ht="24.75" customHeight="1">
      <c r="A7" s="52" t="s">
        <v>356</v>
      </c>
      <c r="B7" s="53" t="s">
        <v>357</v>
      </c>
      <c r="C7" s="54">
        <v>41618</v>
      </c>
    </row>
    <row r="8" spans="1:3" s="39" customFormat="1" ht="24.75" customHeight="1">
      <c r="A8" s="52" t="s">
        <v>358</v>
      </c>
      <c r="B8" s="53" t="s">
        <v>359</v>
      </c>
      <c r="C8" s="54">
        <v>16062</v>
      </c>
    </row>
    <row r="9" spans="1:3" s="39" customFormat="1" ht="24.75" customHeight="1">
      <c r="A9" s="52" t="s">
        <v>360</v>
      </c>
      <c r="B9" s="53" t="s">
        <v>361</v>
      </c>
      <c r="C9" s="54">
        <v>1259</v>
      </c>
    </row>
    <row r="10" spans="1:3" s="39" customFormat="1" ht="24.75" customHeight="1">
      <c r="A10" s="52" t="s">
        <v>362</v>
      </c>
      <c r="B10" s="142" t="s">
        <v>671</v>
      </c>
      <c r="C10" s="54">
        <v>5839</v>
      </c>
    </row>
    <row r="11" spans="1:3" ht="24.75" customHeight="1">
      <c r="A11" s="143" t="s">
        <v>672</v>
      </c>
      <c r="B11" s="142" t="s">
        <v>673</v>
      </c>
      <c r="C11" s="54">
        <v>165</v>
      </c>
    </row>
    <row r="12" spans="1:3" s="39" customFormat="1" ht="24.75" customHeight="1">
      <c r="A12" s="143" t="s">
        <v>674</v>
      </c>
      <c r="B12" s="142" t="s">
        <v>675</v>
      </c>
      <c r="C12" s="54">
        <v>14864</v>
      </c>
    </row>
    <row r="13" spans="1:3" s="39" customFormat="1" ht="24.75" customHeight="1">
      <c r="A13" s="143" t="s">
        <v>676</v>
      </c>
      <c r="B13" s="142" t="s">
        <v>677</v>
      </c>
      <c r="C13" s="54">
        <v>12463</v>
      </c>
    </row>
    <row r="14" spans="1:3" s="39" customFormat="1" ht="24.75" customHeight="1">
      <c r="A14" s="143" t="s">
        <v>678</v>
      </c>
      <c r="B14" s="142" t="s">
        <v>679</v>
      </c>
      <c r="C14" s="54">
        <v>168</v>
      </c>
    </row>
    <row r="15" spans="1:3" s="39" customFormat="1" ht="24.75" customHeight="1">
      <c r="A15" s="52" t="s">
        <v>363</v>
      </c>
      <c r="B15" s="53" t="s">
        <v>364</v>
      </c>
      <c r="C15" s="54">
        <v>2667</v>
      </c>
    </row>
    <row r="16" spans="1:3" s="39" customFormat="1" ht="24.75" customHeight="1">
      <c r="A16" s="50" t="s">
        <v>365</v>
      </c>
      <c r="B16" s="55" t="s">
        <v>366</v>
      </c>
      <c r="C16" s="49">
        <f>SUM(C17:C38)</f>
        <v>35370</v>
      </c>
    </row>
    <row r="17" spans="1:3" s="39" customFormat="1" ht="24.75" customHeight="1">
      <c r="A17" s="52" t="s">
        <v>367</v>
      </c>
      <c r="B17" s="56" t="s">
        <v>368</v>
      </c>
      <c r="C17" s="54">
        <v>2510</v>
      </c>
    </row>
    <row r="18" spans="1:3" s="39" customFormat="1" ht="24.75" customHeight="1">
      <c r="A18" s="52" t="s">
        <v>369</v>
      </c>
      <c r="B18" s="56" t="s">
        <v>370</v>
      </c>
      <c r="C18" s="54">
        <v>934</v>
      </c>
    </row>
    <row r="19" spans="1:3" s="39" customFormat="1" ht="24.75" customHeight="1">
      <c r="A19" s="52" t="s">
        <v>371</v>
      </c>
      <c r="B19" s="56" t="s">
        <v>372</v>
      </c>
      <c r="C19" s="54">
        <v>451</v>
      </c>
    </row>
    <row r="20" spans="1:3" s="39" customFormat="1" ht="24.75" customHeight="1">
      <c r="A20" s="52" t="s">
        <v>373</v>
      </c>
      <c r="B20" s="56" t="s">
        <v>374</v>
      </c>
      <c r="C20" s="54">
        <v>1230</v>
      </c>
    </row>
    <row r="21" spans="1:3" s="39" customFormat="1" ht="24.75" customHeight="1">
      <c r="A21" s="52" t="s">
        <v>375</v>
      </c>
      <c r="B21" s="56" t="s">
        <v>376</v>
      </c>
      <c r="C21" s="54">
        <v>350</v>
      </c>
    </row>
    <row r="22" spans="1:3" s="39" customFormat="1" ht="24.75" customHeight="1">
      <c r="A22" s="52" t="s">
        <v>377</v>
      </c>
      <c r="B22" s="56" t="s">
        <v>378</v>
      </c>
      <c r="C22" s="54">
        <v>486</v>
      </c>
    </row>
    <row r="23" spans="1:3" s="39" customFormat="1" ht="24.75" customHeight="1">
      <c r="A23" s="52" t="s">
        <v>379</v>
      </c>
      <c r="B23" s="56" t="s">
        <v>380</v>
      </c>
      <c r="C23" s="54">
        <v>1320</v>
      </c>
    </row>
    <row r="24" spans="1:3" s="39" customFormat="1" ht="24.75" customHeight="1">
      <c r="A24" s="52" t="s">
        <v>381</v>
      </c>
      <c r="B24" s="56" t="s">
        <v>382</v>
      </c>
      <c r="C24" s="54">
        <v>4052</v>
      </c>
    </row>
    <row r="25" spans="1:3" s="39" customFormat="1" ht="24.75" customHeight="1">
      <c r="A25" s="52" t="s">
        <v>383</v>
      </c>
      <c r="B25" s="56" t="s">
        <v>384</v>
      </c>
      <c r="C25" s="54">
        <v>318</v>
      </c>
    </row>
    <row r="26" spans="1:3" s="39" customFormat="1" ht="24.75" customHeight="1">
      <c r="A26" s="52" t="s">
        <v>385</v>
      </c>
      <c r="B26" s="56" t="s">
        <v>386</v>
      </c>
      <c r="C26" s="54">
        <v>1255</v>
      </c>
    </row>
    <row r="27" spans="1:3" s="39" customFormat="1" ht="24.75" customHeight="1">
      <c r="A27" s="52" t="s">
        <v>387</v>
      </c>
      <c r="B27" s="56" t="s">
        <v>388</v>
      </c>
      <c r="C27" s="54">
        <v>1857</v>
      </c>
    </row>
    <row r="28" spans="1:3" s="39" customFormat="1" ht="24.75" customHeight="1">
      <c r="A28" s="52" t="s">
        <v>389</v>
      </c>
      <c r="B28" s="56" t="s">
        <v>390</v>
      </c>
      <c r="C28" s="54">
        <v>2188</v>
      </c>
    </row>
    <row r="29" spans="1:3" s="39" customFormat="1" ht="24.75" customHeight="1">
      <c r="A29" s="52" t="s">
        <v>391</v>
      </c>
      <c r="B29" s="56" t="s">
        <v>392</v>
      </c>
      <c r="C29" s="54">
        <v>2464</v>
      </c>
    </row>
    <row r="30" spans="1:3" s="39" customFormat="1" ht="24.75" customHeight="1">
      <c r="A30" s="52" t="s">
        <v>393</v>
      </c>
      <c r="B30" s="56" t="s">
        <v>394</v>
      </c>
      <c r="C30" s="54">
        <v>146</v>
      </c>
    </row>
    <row r="31" spans="1:3" s="39" customFormat="1" ht="24.75" customHeight="1">
      <c r="A31" s="143" t="s">
        <v>681</v>
      </c>
      <c r="B31" s="144" t="s">
        <v>682</v>
      </c>
      <c r="C31" s="54">
        <v>204</v>
      </c>
    </row>
    <row r="32" spans="1:3" s="39" customFormat="1" ht="24.75" customHeight="1">
      <c r="A32" s="52" t="s">
        <v>395</v>
      </c>
      <c r="B32" s="56" t="s">
        <v>396</v>
      </c>
      <c r="C32" s="54">
        <v>629</v>
      </c>
    </row>
    <row r="33" spans="1:3" ht="24.75" customHeight="1">
      <c r="A33" s="52" t="s">
        <v>397</v>
      </c>
      <c r="B33" s="56" t="s">
        <v>398</v>
      </c>
      <c r="C33" s="54">
        <v>2104</v>
      </c>
    </row>
    <row r="34" spans="1:3" s="39" customFormat="1" ht="24.75" customHeight="1">
      <c r="A34" s="52" t="s">
        <v>399</v>
      </c>
      <c r="B34" s="56" t="s">
        <v>400</v>
      </c>
      <c r="C34" s="54">
        <v>638</v>
      </c>
    </row>
    <row r="35" spans="1:3" s="39" customFormat="1" ht="24.75" customHeight="1">
      <c r="A35" s="52" t="s">
        <v>401</v>
      </c>
      <c r="B35" s="56" t="s">
        <v>402</v>
      </c>
      <c r="C35" s="54">
        <v>749</v>
      </c>
    </row>
    <row r="36" spans="1:3" s="39" customFormat="1" ht="24.75" customHeight="1">
      <c r="A36" s="52" t="s">
        <v>403</v>
      </c>
      <c r="B36" s="56" t="s">
        <v>404</v>
      </c>
      <c r="C36" s="54">
        <v>2089</v>
      </c>
    </row>
    <row r="37" spans="1:3" s="39" customFormat="1" ht="24.75" customHeight="1">
      <c r="A37" s="52" t="s">
        <v>405</v>
      </c>
      <c r="B37" s="56" t="s">
        <v>406</v>
      </c>
      <c r="C37" s="54">
        <v>2693</v>
      </c>
    </row>
    <row r="38" spans="1:3" s="39" customFormat="1" ht="24.75" customHeight="1">
      <c r="A38" s="52" t="s">
        <v>407</v>
      </c>
      <c r="B38" s="56" t="s">
        <v>408</v>
      </c>
      <c r="C38" s="54">
        <v>6703</v>
      </c>
    </row>
    <row r="39" spans="1:3" s="39" customFormat="1" ht="24.75" customHeight="1">
      <c r="A39" s="57" t="s">
        <v>409</v>
      </c>
      <c r="B39" s="58" t="s">
        <v>410</v>
      </c>
      <c r="C39" s="49">
        <f>SUM(C40:C47)</f>
        <v>38461</v>
      </c>
    </row>
    <row r="40" spans="1:3" ht="24.75" customHeight="1">
      <c r="A40" s="59" t="s">
        <v>411</v>
      </c>
      <c r="B40" s="60" t="s">
        <v>412</v>
      </c>
      <c r="C40" s="54">
        <v>13105</v>
      </c>
    </row>
    <row r="41" spans="1:3" ht="24.75" customHeight="1">
      <c r="A41" s="59" t="s">
        <v>413</v>
      </c>
      <c r="B41" s="60" t="s">
        <v>414</v>
      </c>
      <c r="C41" s="54">
        <v>2000</v>
      </c>
    </row>
    <row r="42" spans="1:3" ht="24.75" customHeight="1">
      <c r="A42" s="59" t="s">
        <v>415</v>
      </c>
      <c r="B42" s="61" t="s">
        <v>416</v>
      </c>
      <c r="C42" s="54">
        <v>4350</v>
      </c>
    </row>
    <row r="43" spans="1:3" ht="24.75" customHeight="1">
      <c r="A43" s="59" t="s">
        <v>417</v>
      </c>
      <c r="B43" s="61" t="s">
        <v>418</v>
      </c>
      <c r="C43" s="54">
        <v>7401</v>
      </c>
    </row>
    <row r="44" spans="1:3" ht="24.75" customHeight="1">
      <c r="A44" s="59" t="s">
        <v>419</v>
      </c>
      <c r="B44" s="61" t="s">
        <v>420</v>
      </c>
      <c r="C44" s="54">
        <v>1875</v>
      </c>
    </row>
    <row r="45" spans="1:3" ht="24.75" customHeight="1">
      <c r="A45" s="59" t="s">
        <v>683</v>
      </c>
      <c r="B45" s="60" t="s">
        <v>684</v>
      </c>
      <c r="C45" s="54">
        <v>852</v>
      </c>
    </row>
    <row r="46" spans="1:3" ht="24.75" customHeight="1">
      <c r="A46" s="59" t="s">
        <v>421</v>
      </c>
      <c r="B46" s="61" t="s">
        <v>422</v>
      </c>
      <c r="C46" s="54">
        <v>7066</v>
      </c>
    </row>
    <row r="47" spans="1:3" ht="23.25" customHeight="1">
      <c r="A47" s="59" t="s">
        <v>423</v>
      </c>
      <c r="B47" s="61" t="s">
        <v>424</v>
      </c>
      <c r="C47" s="54">
        <v>1812</v>
      </c>
    </row>
    <row r="48" spans="1:3" ht="23.25" customHeight="1">
      <c r="A48" s="62"/>
      <c r="B48" s="63"/>
      <c r="C48" s="64"/>
    </row>
    <row r="49" spans="1:3" ht="23.25" customHeight="1">
      <c r="A49" s="62"/>
      <c r="B49" s="65"/>
      <c r="C49" s="64"/>
    </row>
    <row r="50" ht="23.25" customHeight="1">
      <c r="A50" s="62"/>
    </row>
  </sheetData>
  <sheetProtection/>
  <mergeCells count="2">
    <mergeCell ref="A2:C2"/>
    <mergeCell ref="A5:B5"/>
  </mergeCells>
  <printOptions/>
  <pageMargins left="0.75" right="0.43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D61" sqref="D61"/>
    </sheetView>
  </sheetViews>
  <sheetFormatPr defaultColWidth="9.00390625" defaultRowHeight="14.25"/>
  <cols>
    <col min="1" max="1" width="38.625" style="96" customWidth="1"/>
    <col min="2" max="2" width="14.125" style="97" customWidth="1"/>
    <col min="3" max="3" width="58.75390625" style="96" customWidth="1"/>
    <col min="4" max="4" width="14.50390625" style="97" customWidth="1"/>
    <col min="5" max="16384" width="9.00390625" style="96" customWidth="1"/>
  </cols>
  <sheetData>
    <row r="1" spans="1:4" ht="27" customHeight="1">
      <c r="A1" s="94" t="s">
        <v>425</v>
      </c>
      <c r="B1" s="95"/>
      <c r="C1" s="94"/>
      <c r="D1" s="95"/>
    </row>
    <row r="2" spans="1:4" ht="25.5" customHeight="1">
      <c r="A2" s="133" t="s">
        <v>592</v>
      </c>
      <c r="B2" s="133"/>
      <c r="C2" s="133"/>
      <c r="D2" s="133"/>
    </row>
    <row r="3" spans="1:4" ht="30" customHeight="1">
      <c r="A3" s="94"/>
      <c r="B3" s="95"/>
      <c r="C3" s="94"/>
      <c r="D3" s="97" t="s">
        <v>1</v>
      </c>
    </row>
    <row r="4" spans="1:4" ht="21.75" customHeight="1">
      <c r="A4" s="134" t="s">
        <v>550</v>
      </c>
      <c r="B4" s="135"/>
      <c r="C4" s="136" t="s">
        <v>551</v>
      </c>
      <c r="D4" s="136"/>
    </row>
    <row r="5" spans="1:4" ht="21.75" customHeight="1">
      <c r="A5" s="98" t="s">
        <v>552</v>
      </c>
      <c r="B5" s="98" t="s">
        <v>593</v>
      </c>
      <c r="C5" s="98" t="s">
        <v>552</v>
      </c>
      <c r="D5" s="98" t="s">
        <v>593</v>
      </c>
    </row>
    <row r="6" spans="1:4" ht="21.75" customHeight="1">
      <c r="A6" s="99" t="s">
        <v>553</v>
      </c>
      <c r="B6" s="100">
        <f>SUM(B7:B31)</f>
        <v>20797</v>
      </c>
      <c r="C6" s="99" t="s">
        <v>554</v>
      </c>
      <c r="D6" s="100">
        <f>D33+D28+D14+D7+D31</f>
        <v>19302</v>
      </c>
    </row>
    <row r="7" spans="1:4" ht="21.75" customHeight="1">
      <c r="A7" s="101" t="s">
        <v>555</v>
      </c>
      <c r="B7" s="98">
        <v>2</v>
      </c>
      <c r="C7" s="102" t="s">
        <v>556</v>
      </c>
      <c r="D7" s="100">
        <f>D8+D12</f>
        <v>6127</v>
      </c>
    </row>
    <row r="8" spans="1:4" ht="21.75" customHeight="1">
      <c r="A8" s="101" t="s">
        <v>557</v>
      </c>
      <c r="B8" s="98">
        <v>50</v>
      </c>
      <c r="C8" s="103" t="s">
        <v>426</v>
      </c>
      <c r="D8" s="100">
        <f>SUM(D9:D11)</f>
        <v>6100</v>
      </c>
    </row>
    <row r="9" spans="1:4" ht="21.75" customHeight="1">
      <c r="A9" s="101" t="s">
        <v>558</v>
      </c>
      <c r="B9" s="98">
        <v>65</v>
      </c>
      <c r="C9" s="104" t="s">
        <v>427</v>
      </c>
      <c r="D9" s="98">
        <v>4690</v>
      </c>
    </row>
    <row r="10" spans="1:4" ht="21.75" customHeight="1">
      <c r="A10" s="101" t="s">
        <v>559</v>
      </c>
      <c r="B10" s="98">
        <v>20000</v>
      </c>
      <c r="C10" s="104" t="s">
        <v>428</v>
      </c>
      <c r="D10" s="98">
        <v>1410</v>
      </c>
    </row>
    <row r="11" spans="1:4" ht="21.75" customHeight="1">
      <c r="A11" s="101" t="s">
        <v>560</v>
      </c>
      <c r="B11" s="98"/>
      <c r="C11" s="104" t="s">
        <v>561</v>
      </c>
      <c r="D11" s="98">
        <v>0</v>
      </c>
    </row>
    <row r="12" spans="1:4" ht="21.75" customHeight="1">
      <c r="A12" s="101" t="s">
        <v>562</v>
      </c>
      <c r="B12" s="98"/>
      <c r="C12" s="103" t="s">
        <v>563</v>
      </c>
      <c r="D12" s="100">
        <v>27</v>
      </c>
    </row>
    <row r="13" spans="1:4" ht="21.75" customHeight="1">
      <c r="A13" s="101" t="s">
        <v>564</v>
      </c>
      <c r="B13" s="98"/>
      <c r="C13" s="104" t="s">
        <v>428</v>
      </c>
      <c r="D13" s="98">
        <v>27</v>
      </c>
    </row>
    <row r="14" spans="1:4" ht="21.75" customHeight="1">
      <c r="A14" s="101" t="s">
        <v>565</v>
      </c>
      <c r="B14" s="98">
        <v>400</v>
      </c>
      <c r="C14" s="102" t="s">
        <v>566</v>
      </c>
      <c r="D14" s="100">
        <f>D15+D19+D22+D26</f>
        <v>11008</v>
      </c>
    </row>
    <row r="15" spans="1:4" ht="21.75" customHeight="1">
      <c r="A15" s="101" t="s">
        <v>567</v>
      </c>
      <c r="B15" s="98"/>
      <c r="C15" s="102" t="s">
        <v>429</v>
      </c>
      <c r="D15" s="100">
        <f>SUM(D16:D18)</f>
        <v>8820</v>
      </c>
    </row>
    <row r="16" spans="1:4" ht="21.75" customHeight="1">
      <c r="A16" s="101" t="s">
        <v>568</v>
      </c>
      <c r="B16" s="98">
        <v>250</v>
      </c>
      <c r="C16" s="105" t="s">
        <v>430</v>
      </c>
      <c r="D16" s="106">
        <v>5000</v>
      </c>
    </row>
    <row r="17" spans="1:4" ht="21.75" customHeight="1">
      <c r="A17" s="101" t="s">
        <v>569</v>
      </c>
      <c r="B17" s="98">
        <v>30</v>
      </c>
      <c r="C17" s="105" t="s">
        <v>431</v>
      </c>
      <c r="D17" s="106">
        <v>3020</v>
      </c>
    </row>
    <row r="18" spans="1:4" ht="21.75" customHeight="1">
      <c r="A18" s="101"/>
      <c r="B18" s="98"/>
      <c r="C18" s="105" t="s">
        <v>432</v>
      </c>
      <c r="D18" s="98">
        <v>800</v>
      </c>
    </row>
    <row r="19" spans="1:4" ht="21.75" customHeight="1">
      <c r="A19" s="101"/>
      <c r="B19" s="98"/>
      <c r="C19" s="102" t="s">
        <v>433</v>
      </c>
      <c r="D19" s="100">
        <f>D20</f>
        <v>50</v>
      </c>
    </row>
    <row r="20" spans="1:4" ht="21.75" customHeight="1">
      <c r="A20" s="101"/>
      <c r="B20" s="98"/>
      <c r="C20" s="105" t="s">
        <v>434</v>
      </c>
      <c r="D20" s="98">
        <v>50</v>
      </c>
    </row>
    <row r="21" spans="1:4" ht="21.75" customHeight="1">
      <c r="A21" s="101"/>
      <c r="B21" s="98"/>
      <c r="C21" s="102" t="s">
        <v>435</v>
      </c>
      <c r="D21" s="98"/>
    </row>
    <row r="22" spans="1:4" ht="21.75" customHeight="1">
      <c r="A22" s="101"/>
      <c r="B22" s="98"/>
      <c r="C22" s="102" t="s">
        <v>436</v>
      </c>
      <c r="D22" s="100">
        <f>SUM(D23:D25)</f>
        <v>1738</v>
      </c>
    </row>
    <row r="23" spans="1:4" ht="21.75" customHeight="1">
      <c r="A23" s="101"/>
      <c r="B23" s="98"/>
      <c r="C23" s="105" t="s">
        <v>437</v>
      </c>
      <c r="D23" s="98">
        <v>1338</v>
      </c>
    </row>
    <row r="24" spans="1:4" ht="21.75" customHeight="1">
      <c r="A24" s="101"/>
      <c r="B24" s="98"/>
      <c r="C24" s="105" t="s">
        <v>570</v>
      </c>
      <c r="D24" s="98">
        <v>400</v>
      </c>
    </row>
    <row r="25" spans="1:4" ht="21.75" customHeight="1">
      <c r="A25" s="101"/>
      <c r="B25" s="98"/>
      <c r="C25" s="105" t="s">
        <v>571</v>
      </c>
      <c r="D25" s="98">
        <v>0</v>
      </c>
    </row>
    <row r="26" spans="1:4" ht="21.75" customHeight="1">
      <c r="A26" s="101"/>
      <c r="B26" s="98"/>
      <c r="C26" s="102" t="s">
        <v>438</v>
      </c>
      <c r="D26" s="100">
        <f>D27</f>
        <v>400</v>
      </c>
    </row>
    <row r="27" spans="1:5" ht="21.75" customHeight="1">
      <c r="A27" s="101"/>
      <c r="B27" s="98"/>
      <c r="C27" s="105" t="s">
        <v>439</v>
      </c>
      <c r="D27" s="98">
        <v>400</v>
      </c>
      <c r="E27" s="107"/>
    </row>
    <row r="28" spans="1:4" ht="21.75" customHeight="1">
      <c r="A28" s="101"/>
      <c r="B28" s="98"/>
      <c r="C28" s="102" t="s">
        <v>572</v>
      </c>
      <c r="D28" s="100">
        <f>D29</f>
        <v>730</v>
      </c>
    </row>
    <row r="29" spans="1:4" ht="21.75" customHeight="1">
      <c r="A29" s="101"/>
      <c r="B29" s="98"/>
      <c r="C29" s="102" t="s">
        <v>573</v>
      </c>
      <c r="D29" s="100">
        <f>D30</f>
        <v>730</v>
      </c>
    </row>
    <row r="30" spans="1:4" ht="21.75" customHeight="1">
      <c r="A30" s="101"/>
      <c r="B30" s="98"/>
      <c r="C30" s="101" t="s">
        <v>574</v>
      </c>
      <c r="D30" s="98">
        <v>730</v>
      </c>
    </row>
    <row r="31" spans="1:4" ht="21.75" customHeight="1">
      <c r="A31" s="101"/>
      <c r="B31" s="98"/>
      <c r="C31" s="102" t="s">
        <v>575</v>
      </c>
      <c r="D31" s="100">
        <f>D32</f>
        <v>2</v>
      </c>
    </row>
    <row r="32" spans="1:4" ht="21.75" customHeight="1">
      <c r="A32" s="108"/>
      <c r="B32" s="98"/>
      <c r="C32" s="101" t="s">
        <v>576</v>
      </c>
      <c r="D32" s="98">
        <v>2</v>
      </c>
    </row>
    <row r="33" spans="1:4" ht="21.75" customHeight="1">
      <c r="A33" s="109" t="s">
        <v>577</v>
      </c>
      <c r="B33" s="100">
        <f>SUM(B34:B40)</f>
        <v>10000</v>
      </c>
      <c r="C33" s="103" t="s">
        <v>578</v>
      </c>
      <c r="D33" s="100">
        <f>D34+D37+D35</f>
        <v>1435</v>
      </c>
    </row>
    <row r="34" spans="1:4" ht="21.75" customHeight="1">
      <c r="A34" s="108" t="s">
        <v>579</v>
      </c>
      <c r="B34" s="98">
        <v>6100</v>
      </c>
      <c r="C34" s="110" t="s">
        <v>443</v>
      </c>
      <c r="D34" s="100">
        <v>30</v>
      </c>
    </row>
    <row r="35" spans="1:4" ht="21.75" customHeight="1">
      <c r="A35" s="101" t="s">
        <v>440</v>
      </c>
      <c r="B35" s="98">
        <v>27</v>
      </c>
      <c r="C35" s="110" t="s">
        <v>445</v>
      </c>
      <c r="D35" s="100">
        <f>D36</f>
        <v>5</v>
      </c>
    </row>
    <row r="36" spans="1:4" ht="21.75" customHeight="1">
      <c r="A36" s="101" t="s">
        <v>441</v>
      </c>
      <c r="B36" s="98">
        <v>1738</v>
      </c>
      <c r="C36" s="105" t="s">
        <v>580</v>
      </c>
      <c r="D36" s="98">
        <v>5</v>
      </c>
    </row>
    <row r="37" spans="1:4" ht="21.75" customHeight="1">
      <c r="A37" s="101" t="s">
        <v>442</v>
      </c>
      <c r="B37" s="98">
        <v>730</v>
      </c>
      <c r="C37" s="110" t="s">
        <v>447</v>
      </c>
      <c r="D37" s="100">
        <f>SUM(D38:D42)</f>
        <v>1400</v>
      </c>
    </row>
    <row r="38" spans="1:4" ht="21.75" customHeight="1">
      <c r="A38" s="101" t="s">
        <v>444</v>
      </c>
      <c r="B38" s="98">
        <v>0</v>
      </c>
      <c r="C38" s="111" t="s">
        <v>449</v>
      </c>
      <c r="D38" s="98">
        <v>1200</v>
      </c>
    </row>
    <row r="39" spans="1:4" ht="21.75" customHeight="1">
      <c r="A39" s="108" t="s">
        <v>446</v>
      </c>
      <c r="B39" s="98">
        <v>5</v>
      </c>
      <c r="C39" s="111" t="s">
        <v>581</v>
      </c>
      <c r="D39" s="98">
        <v>200</v>
      </c>
    </row>
    <row r="40" spans="1:4" ht="21.75" customHeight="1">
      <c r="A40" s="108" t="s">
        <v>448</v>
      </c>
      <c r="B40" s="98">
        <v>1400</v>
      </c>
      <c r="C40" s="111" t="s">
        <v>582</v>
      </c>
      <c r="D40" s="98">
        <v>0</v>
      </c>
    </row>
    <row r="41" spans="1:4" ht="21.75" customHeight="1">
      <c r="A41" s="108"/>
      <c r="B41" s="98"/>
      <c r="C41" s="111" t="s">
        <v>583</v>
      </c>
      <c r="D41" s="98">
        <v>0</v>
      </c>
    </row>
    <row r="42" spans="1:4" ht="21.75" customHeight="1">
      <c r="A42" s="109" t="s">
        <v>584</v>
      </c>
      <c r="B42" s="100">
        <f>B43</f>
        <v>0</v>
      </c>
      <c r="C42" s="105" t="s">
        <v>450</v>
      </c>
      <c r="D42" s="98">
        <v>0</v>
      </c>
    </row>
    <row r="43" spans="1:4" ht="21.75" customHeight="1">
      <c r="A43" s="108" t="s">
        <v>585</v>
      </c>
      <c r="B43" s="98">
        <v>0</v>
      </c>
      <c r="C43" s="101"/>
      <c r="D43" s="98"/>
    </row>
    <row r="44" spans="1:4" ht="21.75" customHeight="1">
      <c r="A44" s="108"/>
      <c r="B44" s="98"/>
      <c r="C44" s="109" t="s">
        <v>586</v>
      </c>
      <c r="D44" s="100">
        <v>100</v>
      </c>
    </row>
    <row r="45" spans="1:4" ht="21.75" customHeight="1">
      <c r="A45" s="108"/>
      <c r="B45" s="98"/>
      <c r="C45" s="109"/>
      <c r="D45" s="100"/>
    </row>
    <row r="46" spans="1:4" ht="21.75" customHeight="1">
      <c r="A46" s="108"/>
      <c r="B46" s="98"/>
      <c r="C46" s="109" t="s">
        <v>587</v>
      </c>
      <c r="D46" s="100">
        <v>0</v>
      </c>
    </row>
    <row r="47" spans="1:4" ht="21.75" customHeight="1">
      <c r="A47" s="108"/>
      <c r="B47" s="98"/>
      <c r="C47" s="108"/>
      <c r="D47" s="98"/>
    </row>
    <row r="48" spans="1:4" ht="21.75" customHeight="1">
      <c r="A48" s="108"/>
      <c r="B48" s="98"/>
      <c r="C48" s="109" t="s">
        <v>594</v>
      </c>
      <c r="D48" s="100">
        <v>11688</v>
      </c>
    </row>
    <row r="49" spans="1:4" ht="21.75" customHeight="1">
      <c r="A49" s="108"/>
      <c r="B49" s="98"/>
      <c r="C49" s="108"/>
      <c r="D49" s="98"/>
    </row>
    <row r="50" spans="1:4" ht="21.75" customHeight="1">
      <c r="A50" s="109" t="s">
        <v>588</v>
      </c>
      <c r="B50" s="100">
        <v>298</v>
      </c>
      <c r="C50" s="100" t="s">
        <v>589</v>
      </c>
      <c r="D50" s="100">
        <f>D48+D46+D44+D6</f>
        <v>31090</v>
      </c>
    </row>
    <row r="51" spans="1:4" ht="21.75" customHeight="1">
      <c r="A51" s="108"/>
      <c r="B51" s="98"/>
      <c r="C51" s="100"/>
      <c r="D51" s="100"/>
    </row>
    <row r="52" spans="1:4" ht="21.75" customHeight="1">
      <c r="A52" s="108"/>
      <c r="B52" s="98"/>
      <c r="C52" s="108"/>
      <c r="D52" s="98"/>
    </row>
    <row r="53" spans="1:4" ht="21.75" customHeight="1">
      <c r="A53" s="112" t="s">
        <v>590</v>
      </c>
      <c r="B53" s="100">
        <f>B6+B33+B50+B42</f>
        <v>31095</v>
      </c>
      <c r="C53" s="100" t="s">
        <v>591</v>
      </c>
      <c r="D53" s="100">
        <f>B53-D50</f>
        <v>5</v>
      </c>
    </row>
  </sheetData>
  <sheetProtection/>
  <mergeCells count="3">
    <mergeCell ref="A2:D2"/>
    <mergeCell ref="A4:B4"/>
    <mergeCell ref="C4:D4"/>
  </mergeCells>
  <printOptions horizontalCentered="1"/>
  <pageMargins left="0.46" right="0.24" top="0.44" bottom="0.39" header="0.34" footer="0.31"/>
  <pageSetup fitToHeight="1" fitToWidth="1" horizontalDpi="600" verticalDpi="600" orientation="portrait" paperSize="9" scale="7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32.00390625" style="0" customWidth="1"/>
    <col min="2" max="2" width="36.625" style="0" customWidth="1"/>
  </cols>
  <sheetData>
    <row r="1" ht="30.75" customHeight="1">
      <c r="A1" s="26" t="s">
        <v>451</v>
      </c>
    </row>
    <row r="2" spans="1:3" ht="32.25" customHeight="1">
      <c r="A2" s="137" t="s">
        <v>548</v>
      </c>
      <c r="B2" s="138"/>
      <c r="C2" s="27"/>
    </row>
    <row r="3" spans="1:2" s="25" customFormat="1" ht="19.5" customHeight="1">
      <c r="A3" s="28"/>
      <c r="B3" s="29" t="s">
        <v>1</v>
      </c>
    </row>
    <row r="4" spans="1:2" ht="49.5" customHeight="1">
      <c r="A4" s="30" t="s">
        <v>452</v>
      </c>
      <c r="B4" s="30" t="s">
        <v>453</v>
      </c>
    </row>
    <row r="5" spans="1:2" ht="49.5" customHeight="1">
      <c r="A5" s="30" t="s">
        <v>353</v>
      </c>
      <c r="B5" s="31">
        <f>B6+B7+B8</f>
        <v>4277</v>
      </c>
    </row>
    <row r="6" spans="1:6" ht="49.5" customHeight="1">
      <c r="A6" s="31" t="s">
        <v>454</v>
      </c>
      <c r="B6" s="31"/>
      <c r="F6" s="32"/>
    </row>
    <row r="7" spans="1:2" ht="49.5" customHeight="1">
      <c r="A7" s="31" t="s">
        <v>455</v>
      </c>
      <c r="B7" s="31">
        <v>2188</v>
      </c>
    </row>
    <row r="8" spans="1:2" ht="49.5" customHeight="1">
      <c r="A8" s="31" t="s">
        <v>456</v>
      </c>
      <c r="B8" s="31">
        <f>SUM(B9:B10)</f>
        <v>2089</v>
      </c>
    </row>
    <row r="9" spans="1:2" ht="49.5" customHeight="1">
      <c r="A9" s="33" t="s">
        <v>457</v>
      </c>
      <c r="B9" s="31">
        <v>2089</v>
      </c>
    </row>
    <row r="10" spans="1:2" ht="49.5" customHeight="1">
      <c r="A10" s="34" t="s">
        <v>458</v>
      </c>
      <c r="B10" s="31"/>
    </row>
    <row r="11" ht="49.5" customHeight="1"/>
    <row r="12" spans="1:2" ht="150.75" customHeight="1">
      <c r="A12" s="139" t="s">
        <v>549</v>
      </c>
      <c r="B12" s="140"/>
    </row>
  </sheetData>
  <sheetProtection/>
  <mergeCells count="2">
    <mergeCell ref="A2:B2"/>
    <mergeCell ref="A12:B12"/>
  </mergeCells>
  <printOptions horizontalCentered="1" verticalCentered="1"/>
  <pageMargins left="0.5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1" customFormat="1" ht="25.5" customHeight="1">
      <c r="A1" s="6" t="s">
        <v>459</v>
      </c>
      <c r="F1" s="7"/>
    </row>
    <row r="2" spans="1:6" ht="27" customHeight="1">
      <c r="A2" s="141" t="s">
        <v>460</v>
      </c>
      <c r="B2" s="141"/>
      <c r="C2" s="141"/>
      <c r="D2" s="141"/>
      <c r="E2" s="141"/>
      <c r="F2" s="8"/>
    </row>
    <row r="3" spans="1:5" s="2" customFormat="1" ht="29.25" customHeight="1">
      <c r="A3" s="9"/>
      <c r="B3" s="9"/>
      <c r="C3" s="9"/>
      <c r="D3" s="9"/>
      <c r="E3" s="10" t="s">
        <v>1</v>
      </c>
    </row>
    <row r="4" spans="1:5" s="3" customFormat="1" ht="28.5" customHeight="1">
      <c r="A4" s="11" t="s">
        <v>461</v>
      </c>
      <c r="B4" s="89" t="s">
        <v>462</v>
      </c>
      <c r="C4" s="89" t="s">
        <v>463</v>
      </c>
      <c r="D4" s="11" t="s">
        <v>464</v>
      </c>
      <c r="E4" s="11" t="s">
        <v>465</v>
      </c>
    </row>
    <row r="5" spans="1:5" s="4" customFormat="1" ht="19.5" customHeight="1">
      <c r="A5" s="12" t="s">
        <v>466</v>
      </c>
      <c r="B5" s="13"/>
      <c r="C5" s="13"/>
      <c r="D5" s="14"/>
      <c r="E5" s="14"/>
    </row>
    <row r="6" spans="1:5" ht="19.5" customHeight="1">
      <c r="A6" s="12" t="s">
        <v>467</v>
      </c>
      <c r="B6" s="15"/>
      <c r="C6" s="15"/>
      <c r="D6" s="16"/>
      <c r="E6" s="16"/>
    </row>
    <row r="7" spans="1:5" ht="19.5" customHeight="1">
      <c r="A7" s="17" t="s">
        <v>468</v>
      </c>
      <c r="B7" s="15"/>
      <c r="C7" s="16"/>
      <c r="D7" s="16"/>
      <c r="E7" s="16"/>
    </row>
    <row r="8" spans="1:5" ht="19.5" customHeight="1">
      <c r="A8" s="18" t="s">
        <v>469</v>
      </c>
      <c r="B8" s="15"/>
      <c r="C8" s="16"/>
      <c r="D8" s="16"/>
      <c r="E8" s="16"/>
    </row>
    <row r="9" spans="1:5" ht="19.5" customHeight="1">
      <c r="A9" s="18" t="s">
        <v>470</v>
      </c>
      <c r="B9" s="15"/>
      <c r="C9" s="15"/>
      <c r="D9" s="16"/>
      <c r="E9" s="16"/>
    </row>
    <row r="10" spans="1:5" ht="19.5" customHeight="1">
      <c r="A10" s="18" t="s">
        <v>471</v>
      </c>
      <c r="B10" s="15"/>
      <c r="C10" s="15"/>
      <c r="D10" s="16"/>
      <c r="E10" s="16"/>
    </row>
    <row r="11" spans="1:5" ht="19.5" customHeight="1">
      <c r="A11" s="18" t="s">
        <v>472</v>
      </c>
      <c r="B11" s="15"/>
      <c r="C11" s="15"/>
      <c r="D11" s="16"/>
      <c r="E11" s="16"/>
    </row>
    <row r="12" spans="1:5" ht="19.5" customHeight="1">
      <c r="A12" s="18" t="s">
        <v>473</v>
      </c>
      <c r="B12" s="15"/>
      <c r="C12" s="15"/>
      <c r="D12" s="16"/>
      <c r="E12" s="16"/>
    </row>
    <row r="13" spans="1:5" ht="19.5" customHeight="1">
      <c r="A13" s="18" t="s">
        <v>474</v>
      </c>
      <c r="B13" s="15"/>
      <c r="C13" s="15"/>
      <c r="D13" s="16"/>
      <c r="E13" s="16"/>
    </row>
    <row r="14" spans="1:5" s="4" customFormat="1" ht="19.5" customHeight="1">
      <c r="A14" s="18" t="s">
        <v>475</v>
      </c>
      <c r="B14" s="14"/>
      <c r="C14" s="14"/>
      <c r="D14" s="14"/>
      <c r="E14" s="14"/>
    </row>
    <row r="15" spans="1:5" ht="19.5" customHeight="1">
      <c r="A15" s="18" t="s">
        <v>476</v>
      </c>
      <c r="B15" s="16"/>
      <c r="C15" s="16"/>
      <c r="D15" s="16"/>
      <c r="E15" s="16"/>
    </row>
    <row r="16" spans="1:5" ht="19.5" customHeight="1">
      <c r="A16" s="18" t="s">
        <v>477</v>
      </c>
      <c r="B16" s="16"/>
      <c r="C16" s="16"/>
      <c r="D16" s="16"/>
      <c r="E16" s="16"/>
    </row>
    <row r="17" spans="1:5" ht="19.5" customHeight="1">
      <c r="A17" s="18" t="s">
        <v>478</v>
      </c>
      <c r="B17" s="16"/>
      <c r="C17" s="16"/>
      <c r="D17" s="16"/>
      <c r="E17" s="16"/>
    </row>
    <row r="18" spans="1:5" ht="19.5" customHeight="1">
      <c r="A18" s="12" t="s">
        <v>479</v>
      </c>
      <c r="B18" s="16"/>
      <c r="C18" s="16"/>
      <c r="D18" s="16"/>
      <c r="E18" s="16"/>
    </row>
    <row r="19" spans="1:5" ht="19.5" customHeight="1">
      <c r="A19" s="12" t="s">
        <v>480</v>
      </c>
      <c r="B19" s="16"/>
      <c r="C19" s="16"/>
      <c r="D19" s="16"/>
      <c r="E19" s="16"/>
    </row>
    <row r="20" spans="1:5" ht="19.5" customHeight="1">
      <c r="A20" s="19" t="s">
        <v>481</v>
      </c>
      <c r="B20" s="16"/>
      <c r="C20" s="16"/>
      <c r="D20" s="16"/>
      <c r="E20" s="16"/>
    </row>
    <row r="21" spans="1:5" ht="19.5" customHeight="1">
      <c r="A21" s="18" t="s">
        <v>482</v>
      </c>
      <c r="B21" s="16"/>
      <c r="C21" s="16"/>
      <c r="D21" s="16"/>
      <c r="E21" s="16"/>
    </row>
    <row r="22" spans="1:5" ht="19.5" customHeight="1">
      <c r="A22" s="18" t="s">
        <v>483</v>
      </c>
      <c r="B22" s="16"/>
      <c r="C22" s="16"/>
      <c r="D22" s="16"/>
      <c r="E22" s="16"/>
    </row>
    <row r="23" spans="1:5" ht="19.5" customHeight="1">
      <c r="A23" s="18" t="s">
        <v>484</v>
      </c>
      <c r="B23" s="16"/>
      <c r="C23" s="16"/>
      <c r="D23" s="16"/>
      <c r="E23" s="16"/>
    </row>
    <row r="24" spans="1:5" ht="19.5" customHeight="1">
      <c r="A24" s="18" t="s">
        <v>485</v>
      </c>
      <c r="B24" s="16"/>
      <c r="C24" s="16"/>
      <c r="D24" s="16"/>
      <c r="E24" s="16"/>
    </row>
    <row r="25" spans="1:5" ht="19.5" customHeight="1">
      <c r="A25" s="18" t="s">
        <v>486</v>
      </c>
      <c r="B25" s="16"/>
      <c r="C25" s="16"/>
      <c r="D25" s="16"/>
      <c r="E25" s="16"/>
    </row>
    <row r="26" spans="1:5" ht="19.5" customHeight="1">
      <c r="A26" s="18" t="s">
        <v>487</v>
      </c>
      <c r="B26" s="16"/>
      <c r="C26" s="16"/>
      <c r="D26" s="16"/>
      <c r="E26" s="16"/>
    </row>
    <row r="27" spans="1:5" ht="19.5" customHeight="1">
      <c r="A27" s="18" t="s">
        <v>488</v>
      </c>
      <c r="B27" s="16"/>
      <c r="C27" s="16"/>
      <c r="D27" s="16"/>
      <c r="E27" s="16"/>
    </row>
    <row r="28" spans="1:5" ht="19.5" customHeight="1">
      <c r="A28" s="18" t="s">
        <v>489</v>
      </c>
      <c r="B28" s="16"/>
      <c r="C28" s="16"/>
      <c r="D28" s="16"/>
      <c r="E28" s="16"/>
    </row>
    <row r="29" spans="1:5" ht="19.5" customHeight="1">
      <c r="A29" s="18" t="s">
        <v>490</v>
      </c>
      <c r="B29" s="16"/>
      <c r="C29" s="16"/>
      <c r="D29" s="16"/>
      <c r="E29" s="16"/>
    </row>
    <row r="30" spans="1:5" ht="19.5" customHeight="1">
      <c r="A30" s="18" t="s">
        <v>491</v>
      </c>
      <c r="B30" s="16"/>
      <c r="C30" s="16"/>
      <c r="D30" s="16"/>
      <c r="E30" s="16"/>
    </row>
    <row r="31" spans="1:5" ht="19.5" customHeight="1">
      <c r="A31" s="18" t="s">
        <v>492</v>
      </c>
      <c r="B31" s="16"/>
      <c r="C31" s="16"/>
      <c r="D31" s="16"/>
      <c r="E31" s="16"/>
    </row>
    <row r="32" spans="1:5" ht="19.5" customHeight="1">
      <c r="A32" s="18" t="s">
        <v>493</v>
      </c>
      <c r="B32" s="16"/>
      <c r="C32" s="16"/>
      <c r="D32" s="16"/>
      <c r="E32" s="16"/>
    </row>
    <row r="33" spans="1:5" ht="19.5" customHeight="1">
      <c r="A33" s="18" t="s">
        <v>494</v>
      </c>
      <c r="B33" s="16"/>
      <c r="C33" s="16"/>
      <c r="D33" s="16"/>
      <c r="E33" s="16"/>
    </row>
    <row r="34" spans="1:5" ht="19.5" customHeight="1">
      <c r="A34" s="18" t="s">
        <v>495</v>
      </c>
      <c r="B34" s="16"/>
      <c r="C34" s="16"/>
      <c r="D34" s="16"/>
      <c r="E34" s="16"/>
    </row>
    <row r="35" spans="1:5" ht="19.5" customHeight="1">
      <c r="A35" s="18" t="s">
        <v>496</v>
      </c>
      <c r="B35" s="16"/>
      <c r="C35" s="16"/>
      <c r="D35" s="16"/>
      <c r="E35" s="16"/>
    </row>
    <row r="36" spans="1:5" ht="19.5" customHeight="1">
      <c r="A36" s="18" t="s">
        <v>497</v>
      </c>
      <c r="B36" s="16"/>
      <c r="C36" s="16"/>
      <c r="D36" s="16"/>
      <c r="E36" s="16"/>
    </row>
    <row r="37" spans="1:5" ht="19.5" customHeight="1">
      <c r="A37" s="18" t="s">
        <v>498</v>
      </c>
      <c r="B37" s="16"/>
      <c r="C37" s="16"/>
      <c r="D37" s="16"/>
      <c r="E37" s="16"/>
    </row>
    <row r="38" spans="1:5" ht="19.5" customHeight="1">
      <c r="A38" s="20" t="s">
        <v>499</v>
      </c>
      <c r="B38" s="16"/>
      <c r="C38" s="16"/>
      <c r="D38" s="16"/>
      <c r="E38" s="16"/>
    </row>
    <row r="39" spans="1:5" ht="19.5" customHeight="1">
      <c r="A39" s="18" t="s">
        <v>500</v>
      </c>
      <c r="B39" s="16"/>
      <c r="C39" s="16"/>
      <c r="D39" s="16"/>
      <c r="E39" s="16"/>
    </row>
    <row r="40" spans="1:5" ht="19.5" customHeight="1">
      <c r="A40" s="18" t="s">
        <v>501</v>
      </c>
      <c r="B40" s="16"/>
      <c r="C40" s="16"/>
      <c r="D40" s="16"/>
      <c r="E40" s="16"/>
    </row>
    <row r="41" spans="1:5" ht="19.5" customHeight="1">
      <c r="A41" s="18" t="s">
        <v>502</v>
      </c>
      <c r="B41" s="16"/>
      <c r="C41" s="16"/>
      <c r="D41" s="16"/>
      <c r="E41" s="16"/>
    </row>
    <row r="42" spans="1:5" ht="19.5" customHeight="1">
      <c r="A42" s="18" t="s">
        <v>503</v>
      </c>
      <c r="B42" s="16"/>
      <c r="C42" s="16"/>
      <c r="D42" s="16"/>
      <c r="E42" s="16"/>
    </row>
    <row r="43" spans="1:5" ht="19.5" customHeight="1">
      <c r="A43" s="18" t="s">
        <v>504</v>
      </c>
      <c r="B43" s="16"/>
      <c r="C43" s="16"/>
      <c r="D43" s="16"/>
      <c r="E43" s="16"/>
    </row>
    <row r="44" spans="1:5" ht="19.5" customHeight="1">
      <c r="A44" s="18" t="s">
        <v>505</v>
      </c>
      <c r="B44" s="16"/>
      <c r="C44" s="16"/>
      <c r="D44" s="16"/>
      <c r="E44" s="16"/>
    </row>
    <row r="45" spans="1:5" ht="19.5" customHeight="1">
      <c r="A45" s="12" t="s">
        <v>506</v>
      </c>
      <c r="B45" s="16"/>
      <c r="C45" s="16"/>
      <c r="D45" s="16"/>
      <c r="E45" s="16"/>
    </row>
    <row r="46" spans="1:5" ht="19.5" customHeight="1">
      <c r="A46" s="18" t="s">
        <v>507</v>
      </c>
      <c r="B46" s="16"/>
      <c r="C46" s="16"/>
      <c r="D46" s="16"/>
      <c r="E46" s="16"/>
    </row>
    <row r="47" spans="1:5" ht="19.5" customHeight="1">
      <c r="A47" s="21" t="s">
        <v>508</v>
      </c>
      <c r="B47" s="16"/>
      <c r="C47" s="16"/>
      <c r="D47" s="16"/>
      <c r="E47" s="16"/>
    </row>
    <row r="48" spans="1:5" ht="19.5" customHeight="1">
      <c r="A48" s="21" t="s">
        <v>509</v>
      </c>
      <c r="B48" s="16"/>
      <c r="C48" s="16"/>
      <c r="D48" s="16"/>
      <c r="E48" s="16"/>
    </row>
    <row r="49" spans="1:5" ht="19.5" customHeight="1">
      <c r="A49" s="20" t="s">
        <v>510</v>
      </c>
      <c r="B49" s="16"/>
      <c r="C49" s="16"/>
      <c r="D49" s="16"/>
      <c r="E49" s="16"/>
    </row>
    <row r="50" spans="1:5" ht="19.5" customHeight="1">
      <c r="A50" s="18" t="s">
        <v>511</v>
      </c>
      <c r="B50" s="16"/>
      <c r="C50" s="16"/>
      <c r="D50" s="16"/>
      <c r="E50" s="16"/>
    </row>
    <row r="51" spans="1:5" ht="19.5" customHeight="1">
      <c r="A51" s="18" t="s">
        <v>512</v>
      </c>
      <c r="B51" s="16"/>
      <c r="C51" s="16"/>
      <c r="D51" s="16"/>
      <c r="E51" s="16"/>
    </row>
    <row r="52" spans="1:5" ht="19.5" customHeight="1">
      <c r="A52" s="18" t="s">
        <v>513</v>
      </c>
      <c r="B52" s="16"/>
      <c r="C52" s="16"/>
      <c r="D52" s="16"/>
      <c r="E52" s="16"/>
    </row>
    <row r="53" spans="1:5" ht="19.5" customHeight="1">
      <c r="A53" s="18" t="s">
        <v>514</v>
      </c>
      <c r="B53" s="16"/>
      <c r="C53" s="16"/>
      <c r="D53" s="16"/>
      <c r="E53" s="16"/>
    </row>
    <row r="54" spans="1:5" ht="19.5" customHeight="1">
      <c r="A54" s="18" t="s">
        <v>515</v>
      </c>
      <c r="B54" s="16"/>
      <c r="C54" s="16"/>
      <c r="D54" s="16"/>
      <c r="E54" s="16"/>
    </row>
    <row r="55" spans="1:5" ht="19.5" customHeight="1">
      <c r="A55" s="18" t="s">
        <v>516</v>
      </c>
      <c r="B55" s="16"/>
      <c r="C55" s="16"/>
      <c r="D55" s="16"/>
      <c r="E55" s="16"/>
    </row>
    <row r="56" spans="1:5" ht="19.5" customHeight="1">
      <c r="A56" s="18" t="s">
        <v>517</v>
      </c>
      <c r="B56" s="16"/>
      <c r="C56" s="16"/>
      <c r="D56" s="16"/>
      <c r="E56" s="16"/>
    </row>
    <row r="57" spans="1:5" ht="19.5" customHeight="1">
      <c r="A57" s="18" t="s">
        <v>518</v>
      </c>
      <c r="B57" s="16"/>
      <c r="C57" s="16"/>
      <c r="D57" s="16"/>
      <c r="E57" s="16"/>
    </row>
    <row r="58" spans="1:5" ht="19.5" customHeight="1">
      <c r="A58" s="21" t="s">
        <v>519</v>
      </c>
      <c r="B58" s="16"/>
      <c r="C58" s="16"/>
      <c r="D58" s="16"/>
      <c r="E58" s="16"/>
    </row>
    <row r="59" spans="1:5" ht="19.5" customHeight="1">
      <c r="A59" s="21" t="s">
        <v>520</v>
      </c>
      <c r="B59" s="16"/>
      <c r="C59" s="16"/>
      <c r="D59" s="16"/>
      <c r="E59" s="16"/>
    </row>
    <row r="60" spans="1:5" ht="19.5" customHeight="1">
      <c r="A60" s="21" t="s">
        <v>521</v>
      </c>
      <c r="B60" s="16"/>
      <c r="C60" s="16"/>
      <c r="D60" s="16"/>
      <c r="E60" s="16"/>
    </row>
    <row r="61" spans="1:5" ht="19.5" customHeight="1">
      <c r="A61" s="22" t="s">
        <v>522</v>
      </c>
      <c r="B61" s="16"/>
      <c r="C61" s="16"/>
      <c r="D61" s="16"/>
      <c r="E61" s="16"/>
    </row>
    <row r="62" spans="1:5" ht="19.5" customHeight="1">
      <c r="A62" s="22" t="s">
        <v>523</v>
      </c>
      <c r="B62" s="16"/>
      <c r="C62" s="16"/>
      <c r="D62" s="16"/>
      <c r="E62" s="16"/>
    </row>
    <row r="63" spans="1:5" ht="19.5" customHeight="1">
      <c r="A63" s="21" t="s">
        <v>524</v>
      </c>
      <c r="B63" s="16"/>
      <c r="C63" s="16"/>
      <c r="D63" s="16"/>
      <c r="E63" s="16"/>
    </row>
    <row r="64" spans="1:5" ht="19.5" customHeight="1">
      <c r="A64" s="20" t="s">
        <v>525</v>
      </c>
      <c r="B64" s="16"/>
      <c r="C64" s="16"/>
      <c r="D64" s="16"/>
      <c r="E64" s="16"/>
    </row>
    <row r="65" spans="1:5" ht="19.5" customHeight="1">
      <c r="A65" s="18" t="s">
        <v>526</v>
      </c>
      <c r="B65" s="16"/>
      <c r="C65" s="16"/>
      <c r="D65" s="16"/>
      <c r="E65" s="16"/>
    </row>
    <row r="66" spans="1:5" ht="19.5" customHeight="1">
      <c r="A66" s="18" t="s">
        <v>527</v>
      </c>
      <c r="B66" s="16"/>
      <c r="C66" s="16"/>
      <c r="D66" s="16"/>
      <c r="E66" s="16"/>
    </row>
    <row r="67" spans="1:5" ht="19.5" customHeight="1">
      <c r="A67" s="18" t="s">
        <v>528</v>
      </c>
      <c r="B67" s="16"/>
      <c r="C67" s="16"/>
      <c r="D67" s="16"/>
      <c r="E67" s="16"/>
    </row>
    <row r="68" spans="1:5" ht="19.5" customHeight="1">
      <c r="A68" s="21" t="s">
        <v>529</v>
      </c>
      <c r="B68" s="16"/>
      <c r="C68" s="16"/>
      <c r="D68" s="16"/>
      <c r="E68" s="16"/>
    </row>
    <row r="69" spans="1:5" ht="19.5" customHeight="1">
      <c r="A69" s="21" t="s">
        <v>530</v>
      </c>
      <c r="B69" s="16"/>
      <c r="C69" s="16"/>
      <c r="D69" s="16"/>
      <c r="E69" s="16"/>
    </row>
    <row r="70" spans="1:5" ht="19.5" customHeight="1">
      <c r="A70" s="21" t="s">
        <v>531</v>
      </c>
      <c r="B70" s="16"/>
      <c r="C70" s="16"/>
      <c r="D70" s="16"/>
      <c r="E70" s="16"/>
    </row>
    <row r="71" spans="1:5" ht="19.5" customHeight="1">
      <c r="A71" s="22" t="s">
        <v>532</v>
      </c>
      <c r="B71" s="16"/>
      <c r="C71" s="16"/>
      <c r="D71" s="16"/>
      <c r="E71" s="16"/>
    </row>
    <row r="72" spans="1:5" ht="14.25">
      <c r="A72" s="23" t="s">
        <v>353</v>
      </c>
      <c r="B72" s="16"/>
      <c r="C72" s="16"/>
      <c r="D72" s="16"/>
      <c r="E72" s="16"/>
    </row>
    <row r="73" ht="14.25">
      <c r="A73" s="24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2015-07-21T08:06:19Z</cp:lastPrinted>
  <dcterms:created xsi:type="dcterms:W3CDTF">2006-02-13T05:15:25Z</dcterms:created>
  <dcterms:modified xsi:type="dcterms:W3CDTF">2017-07-31T09:25:56Z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