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9912" windowHeight="6107" activeTab="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<sst xmlns="http://schemas.openxmlformats.org/spreadsheetml/2006/main" count="934" uniqueCount="412">
  <si>
    <t>2024年部门预算公开表</t>
  </si>
  <si>
    <t>单位编码：</t>
  </si>
  <si>
    <t>149001</t>
  </si>
  <si>
    <t>单位名称：</t>
  </si>
  <si>
    <t>中国共产党道县委员会组织部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</si>
  <si>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</si>
  <si>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</si>
  <si>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</si>
  <si>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</si>
  <si>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</si>
  <si>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</si>
  <si>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</si>
  <si>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</si>
  <si>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</si>
  <si>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</si>
  <si>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</si>
  <si>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</si>
  <si>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</si>
  <si>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</si>
  <si>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</si>
  <si>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</si>
  <si>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</si>
  <si>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</si>
  <si>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</si>
  <si>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</si>
  <si>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</si>
  <si>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</si>
  <si>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</si>
  <si>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部门公开表01</t>
  </si>
  <si>
    <t>单位：149001_中国共产党道县委员会组织部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</si>
  <si>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</si>
  <si>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</si>
  <si>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</si>
  <si>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</si>
  <si>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</si>
  <si>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</si>
  <si>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</si>
  <si>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</si>
  <si>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</si>
  <si>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</si>
  <si>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</si>
  <si>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</si>
  <si>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</si>
  <si>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</si>
  <si>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</si>
  <si>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</si>
  <si>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</si>
  <si>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</si>
  <si>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</si>
  <si>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</si>
  <si>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</si>
  <si>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</si>
  <si>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</si>
  <si>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</si>
  <si>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</si>
  <si>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</si>
  <si>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</si>
  <si>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</si>
  <si>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</si>
  <si>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</si>
  <si>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</si>
  <si>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</si>
  <si>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</si>
  <si>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</si>
  <si>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</si>
  <si>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</si>
  <si>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</si>
  <si>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</si>
  <si>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</si>
  <si>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</si>
  <si>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</si>
  <si>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</si>
  <si>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</si>
  <si>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</si>
  <si>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</si>
  <si>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</si>
  <si>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</si>
  <si>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</si>
  <si>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</si>
  <si>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</si>
  <si>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</si>
  <si>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</si>
  <si>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</si>
  <si>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</si>
  <si>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</si>
  <si>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</si>
  <si>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</si>
  <si>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</si>
  <si>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</si>
  <si>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</si>
  <si>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</si>
  <si>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</si>
  <si>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</si>
  <si>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</si>
  <si>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</si>
  <si>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</si>
  <si>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</si>
  <si>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</si>
  <si>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</si>
  <si>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</si>
  <si>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</si>
  <si>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</si>
  <si>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</si>
  <si>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</si>
  <si>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</si>
  <si>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</si>
  <si>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</si>
  <si>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</si>
  <si>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</si>
  <si>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</si>
  <si>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</si>
  <si>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</si>
  <si>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</si>
  <si>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</si>
  <si>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</si>
  <si>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</si>
  <si>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</si>
  <si>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</si>
  <si>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</si>
  <si>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</si>
  <si>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</si>
  <si>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</si>
  <si>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</si>
  <si>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</si>
  <si>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</si>
  <si>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</si>
  <si>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</si>
  <si>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</si>
  <si>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</si>
  <si>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</si>
  <si>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</si>
  <si>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</si>
  <si>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</si>
  <si>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</si>
  <si>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</si>
  <si>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</si>
  <si>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</si>
  <si>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</si>
  <si>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</si>
  <si>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</si>
  <si>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</si>
  <si>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</si>
  <si>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</si>
  <si>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</si>
  <si>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</si>
  <si>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</si>
  <si>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</si>
  <si>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</si>
  <si>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</si>
  <si>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</si>
  <si>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</si>
  <si>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</si>
  <si>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149</t>
  </si>
  <si>
    <t xml:space="preserve">  149001</t>
  </si>
  <si>
    <t xml:space="preserve">  中国共产党道县委员会组织部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</si>
  <si>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</si>
  <si>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</si>
  <si>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</si>
  <si>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</si>
  <si>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</si>
  <si>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</si>
  <si>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</si>
  <si>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</si>
  <si>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</si>
  <si>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</si>
  <si>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</si>
  <si>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</si>
  <si>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中国共产党道县委员会组织部</t>
  </si>
  <si>
    <t>201</t>
  </si>
  <si>
    <t xml:space="preserve">   201</t>
  </si>
  <si>
    <t xml:space="preserve">   一般公共服务支出</t>
  </si>
  <si>
    <t>32</t>
  </si>
  <si>
    <t xml:space="preserve">     20132</t>
  </si>
  <si>
    <t xml:space="preserve">     组织事务</t>
  </si>
  <si>
    <t>01</t>
  </si>
  <si>
    <t xml:space="preserve">      2013201</t>
  </si>
  <si>
    <t xml:space="preserve">      行政运行</t>
  </si>
  <si>
    <t>99</t>
  </si>
  <si>
    <t xml:space="preserve">      2013299</t>
  </si>
  <si>
    <t xml:space="preserve">      其他组织事务支出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</si>
  <si>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</si>
  <si>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</si>
  <si>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</si>
  <si>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</si>
  <si>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</si>
  <si>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</si>
  <si>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</si>
  <si>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</si>
  <si>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</si>
  <si>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</si>
  <si>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</si>
  <si>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</si>
  <si>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</si>
  <si>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</si>
  <si>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</si>
  <si>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</si>
  <si>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>212</t>
  </si>
  <si>
    <t xml:space="preserve">   212</t>
  </si>
  <si>
    <t xml:space="preserve">   城乡社区支出</t>
  </si>
  <si>
    <t>08</t>
  </si>
  <si>
    <t xml:space="preserve">     21208</t>
  </si>
  <si>
    <t xml:space="preserve">     国有土地使用权出让收入安排的支出</t>
  </si>
  <si>
    <t xml:space="preserve">      2120899</t>
  </si>
  <si>
    <t xml:space="preserve">      其他国有土地使用权出让收入安排的支出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</si>
  <si>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</si>
  <si>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</si>
  <si>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</si>
  <si>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</si>
  <si>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</si>
  <si>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</si>
  <si>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</si>
  <si>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</si>
  <si>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</si>
  <si>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</si>
  <si>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</si>
  <si>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</si>
  <si>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</si>
  <si>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</si>
  <si>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</si>
  <si>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</si>
  <si>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</si>
  <si>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</si>
  <si>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149001</t>
  </si>
  <si>
    <t xml:space="preserve">    行政运行</t>
  </si>
  <si>
    <t xml:space="preserve">    其他组织事务支出</t>
  </si>
  <si>
    <t xml:space="preserve">    机关事业单位基本养老保险缴费支出</t>
  </si>
  <si>
    <t xml:space="preserve">    行政单位医疗</t>
  </si>
  <si>
    <t xml:space="preserve">    其他国有土地使用权出让收入安排的支出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</si>
  <si>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</si>
  <si>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</si>
  <si>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</si>
  <si>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</si>
  <si>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</si>
  <si>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</si>
  <si>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</si>
  <si>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</si>
  <si>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</si>
  <si>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</si>
  <si>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</si>
  <si>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</si>
  <si>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</si>
  <si>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</si>
  <si>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</si>
  <si>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</si>
  <si>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</si>
  <si>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</si>
  <si>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</si>
  <si>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</si>
  <si>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</si>
  <si>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</si>
  <si>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</si>
  <si>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</si>
  <si>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</si>
  <si>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20132</t>
  </si>
  <si>
    <t xml:space="preserve">    组织事务</t>
  </si>
  <si>
    <t xml:space="preserve">     2013201</t>
  </si>
  <si>
    <t xml:space="preserve">     行政运行</t>
  </si>
  <si>
    <t xml:space="preserve">     2013299</t>
  </si>
  <si>
    <t xml:space="preserve">     其他组织事务支出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</si>
  <si>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</si>
  <si>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</si>
  <si>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</si>
  <si>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</si>
  <si>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</si>
  <si>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</si>
  <si>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</si>
  <si>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</si>
  <si>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</si>
  <si>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</si>
  <si>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</si>
  <si>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</si>
  <si>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</si>
  <si>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</si>
  <si>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</si>
  <si>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</si>
  <si>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</si>
  <si>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</si>
  <si>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</si>
  <si>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</si>
  <si>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</si>
  <si>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30107</t>
  </si>
  <si>
    <t xml:space="preserve">  绩效工资</t>
  </si>
  <si>
    <t xml:space="preserve">  30113</t>
  </si>
  <si>
    <t xml:space="preserve">  住房公积金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</si>
  <si>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</si>
  <si>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</si>
  <si>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</si>
  <si>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</si>
  <si>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>302</t>
  </si>
  <si>
    <t>商品和服务支出</t>
  </si>
  <si>
    <t xml:space="preserve">  30229</t>
  </si>
  <si>
    <t xml:space="preserve">  福利费</t>
  </si>
  <si>
    <t xml:space="preserve">  30228</t>
  </si>
  <si>
    <t xml:space="preserve">  工会经费</t>
  </si>
  <si>
    <t xml:space="preserve">  30217</t>
  </si>
  <si>
    <t xml:space="preserve">  公务接待费</t>
  </si>
  <si>
    <t xml:space="preserve">  30202</t>
  </si>
  <si>
    <t xml:space="preserve">  印刷费</t>
  </si>
  <si>
    <t xml:space="preserve">  30201</t>
  </si>
  <si>
    <t xml:space="preserve">  办公费</t>
  </si>
  <si>
    <t xml:space="preserve">  30299</t>
  </si>
  <si>
    <t xml:space="preserve">  其他商品和服务支出</t>
  </si>
  <si>
    <t xml:space="preserve">  30239</t>
  </si>
  <si>
    <t xml:space="preserve">  其他交通费用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</si>
  <si>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</si>
  <si>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</si>
  <si>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</si>
  <si>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</si>
  <si>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</si>
  <si>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</si>
  <si>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</si>
  <si>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</si>
  <si>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</si>
  <si>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</si>
  <si>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</si>
  <si>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</si>
  <si>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</si>
  <si>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</si>
  <si>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</si>
  <si>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</si>
  <si>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</si>
  <si>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</si>
  <si>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</si>
  <si>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</si>
  <si>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</si>
  <si>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</si>
  <si>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</si>
  <si>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</si>
  <si>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</si>
  <si>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</si>
  <si>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</si>
  <si>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</si>
  <si>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</si>
  <si>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</si>
  <si>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</si>
  <si>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</si>
  <si>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</si>
  <si>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</si>
  <si>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</si>
  <si>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</si>
  <si>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</si>
  <si>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</si>
  <si>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</si>
  <si>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</si>
  <si>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</si>
  <si>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</si>
  <si>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</si>
  <si>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</si>
  <si>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</si>
  <si>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</si>
  <si>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</si>
  <si>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</si>
  <si>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</si>
  <si>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</si>
  <si>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</si>
  <si>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</si>
  <si>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</si>
  <si>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</si>
  <si>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</si>
  <si>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</si>
  <si>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</si>
  <si>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</si>
  <si>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</si>
  <si>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</si>
  <si>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</si>
  <si>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</si>
  <si>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</si>
  <si>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</si>
  <si>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</si>
  <si>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</si>
  <si>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</si>
  <si>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</si>
  <si>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</si>
  <si>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</si>
  <si>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</si>
  <si>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</si>
  <si>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</si>
  <si>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</si>
  <si>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</si>
  <si>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</si>
  <si>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</si>
  <si>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</si>
  <si>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</si>
  <si>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</si>
  <si>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</si>
  <si>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 xml:space="preserve">    21208</t>
  </si>
  <si>
    <t xml:space="preserve">    国有土地使用权出让收入安排的支出</t>
  </si>
  <si>
    <t xml:space="preserve">     2120899</t>
  </si>
  <si>
    <t xml:space="preserve">     其他国有土地使用权出让收入安排的支出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</si>
  <si>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</si>
  <si>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</si>
  <si>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</si>
  <si>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</si>
  <si>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</si>
  <si>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</si>
  <si>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</si>
  <si>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</si>
  <si>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</si>
  <si>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</si>
  <si>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</si>
  <si>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</si>
  <si>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</si>
  <si>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</si>
  <si>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</si>
  <si>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</si>
  <si>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</si>
  <si>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</si>
  <si>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</si>
  <si>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</si>
  <si>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149001</t>
  </si>
  <si>
    <t xml:space="preserve">   组织人事工作经费</t>
  </si>
  <si>
    <t xml:space="preserve">   干部人事档案数字化建设项目资金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</si>
</sst>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2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52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6" Type="http://schemas.openxmlformats.org/officeDocument/2006/relationships/styles" Target="styles.xml"/><Relationship Id="rId25" Type="http://schemas.openxmlformats.org/officeDocument/2006/relationships/sharedStrings" Target="sharedStrings.xml"/><Relationship Id="rId24" Type="http://schemas.openxmlformats.org/officeDocument/2006/relationships/theme" Target="theme/theme1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4.4" outlineLevelRow="7"/>
  <cols>
    <col min="1" max="1" width="3.66666666666667" customWidth="1"/>
    <col min="2" max="2" width="3.7962962962963" customWidth="1"/>
    <col min="3" max="3" width="4.62037037037037" customWidth="1"/>
    <col min="4" max="4" width="19.2685185185185" customWidth="1"/>
    <col min="5" max="10" width="9.76851851851852" customWidth="1"/>
  </cols>
  <sheetData>
    <row r="1" ht="73.3" customHeight="1" spans="1:9">
      <c r="A1" s="49" t="s">
        <v>0</v>
      </c>
      <c r="B1" s="49"/>
      <c r="C1" s="49"/>
      <c r="D1" s="49"/>
      <c r="E1" s="49"/>
      <c r="F1" s="49"/>
      <c r="G1" s="49"/>
      <c r="H1" s="49"/>
      <c r="I1" s="49"/>
    </row>
    <row r="2" ht="23.25" customHeight="1" spans="1:9">
      <c r="A2" s="3"/>
      <c r="B2" s="3"/>
      <c r="C2" s="3"/>
      <c r="D2" s="3"/>
      <c r="E2" s="3"/>
      <c r="F2" s="3"/>
      <c r="G2" s="3"/>
      <c r="H2" s="3"/>
      <c r="I2" s="3"/>
    </row>
    <row r="3" ht="21.55" customHeight="1" spans="1:9">
      <c r="A3" s="3"/>
      <c r="B3" s="3"/>
      <c r="C3" s="3"/>
      <c r="D3" s="3"/>
      <c r="E3" s="3"/>
      <c r="F3" s="3"/>
      <c r="G3" s="3"/>
      <c r="H3" s="3"/>
      <c r="I3" s="3"/>
    </row>
    <row r="4" ht="39.65" customHeight="1" spans="1:9">
      <c r="A4" s="50"/>
      <c r="B4" s="51"/>
      <c r="C4" s="1"/>
      <c r="D4" s="50" t="s">
        <v>1</v>
      </c>
      <c r="E4" s="51" t="s">
        <v>2</v>
      </c>
      <c r="F4" s="51"/>
      <c r="G4" s="51"/>
      <c r="H4" s="51"/>
      <c r="I4" s="1"/>
    </row>
    <row r="5" ht="54.3" customHeight="1" spans="1:9">
      <c r="A5" s="50"/>
      <c r="B5" s="51"/>
      <c r="C5" s="1"/>
      <c r="D5" s="50" t="s">
        <v>3</v>
      </c>
      <c r="E5" s="51" t="s">
        <v>4</v>
      </c>
      <c r="F5" s="51"/>
      <c r="G5" s="51"/>
      <c r="H5" s="51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pane ySplit="5" topLeftCell="A6" activePane="bottomLeft" state="frozen"/>
      <selection/>
      <selection pane="bottomLeft" activeCell="C14" sqref="C14"/>
    </sheetView>
  </sheetViews>
  <sheetFormatPr defaultColWidth="10" defaultRowHeight="14.4" outlineLevelCol="4"/>
  <cols>
    <col min="1" max="1" width="15.8796296296296" customWidth="1"/>
    <col min="2" max="2" width="26.7314814814815" customWidth="1"/>
    <col min="3" max="3" width="14.6574074074074" customWidth="1"/>
    <col min="4" max="4" width="18.5925925925926" customWidth="1"/>
    <col min="5" max="5" width="16.4166666666667" customWidth="1"/>
  </cols>
  <sheetData>
    <row r="1" ht="18.95" customHeight="1" spans="1:5">
      <c r="A1" s="1"/>
      <c r="B1" s="1"/>
      <c r="C1" s="1"/>
      <c r="D1" s="1"/>
      <c r="E1" s="12" t="s">
        <v>268</v>
      </c>
    </row>
    <row r="2" ht="40.5" customHeight="1" spans="1:5">
      <c r="A2" s="2" t="s">
        <v>14</v>
      </c>
      <c r="B2" s="2"/>
      <c r="C2" s="2"/>
      <c r="D2" s="2"/>
      <c r="E2" s="2"/>
    </row>
    <row r="3" ht="20.7" customHeight="1" spans="1:5">
      <c r="A3" s="24" t="s">
        <v>29</v>
      </c>
      <c r="B3" s="24"/>
      <c r="C3" s="24"/>
      <c r="D3" s="24"/>
      <c r="E3" s="25" t="s">
        <v>269</v>
      </c>
    </row>
    <row r="4" ht="38.8" customHeight="1" spans="1:5">
      <c r="A4" s="4" t="s">
        <v>270</v>
      </c>
      <c r="B4" s="4"/>
      <c r="C4" s="4" t="s">
        <v>271</v>
      </c>
      <c r="D4" s="4"/>
      <c r="E4" s="4"/>
    </row>
    <row r="5" ht="22.8" customHeight="1" spans="1:5">
      <c r="A5" s="4" t="s">
        <v>272</v>
      </c>
      <c r="B5" s="4" t="s">
        <v>158</v>
      </c>
      <c r="C5" s="4" t="s">
        <v>134</v>
      </c>
      <c r="D5" s="4" t="s">
        <v>251</v>
      </c>
      <c r="E5" s="4" t="s">
        <v>252</v>
      </c>
    </row>
    <row r="6" ht="26.45" customHeight="1" spans="1:5">
      <c r="A6" s="8" t="s">
        <v>273</v>
      </c>
      <c r="B6" s="8" t="s">
        <v>230</v>
      </c>
      <c r="C6" s="26">
        <f t="shared" ref="C6:C13" si="0">D6</f>
        <v>400.67</v>
      </c>
      <c r="D6" s="26">
        <f>400.67</f>
        <v>400.67</v>
      </c>
      <c r="E6" s="26"/>
    </row>
    <row r="7" ht="26.45" customHeight="1" spans="1:5">
      <c r="A7" s="27" t="s">
        <v>274</v>
      </c>
      <c r="B7" s="27" t="s">
        <v>275</v>
      </c>
      <c r="C7" s="28">
        <f t="shared" si="0"/>
        <v>52.48</v>
      </c>
      <c r="D7" s="28">
        <v>52.48</v>
      </c>
      <c r="E7" s="28"/>
    </row>
    <row r="8" ht="26.45" customHeight="1" spans="1:5">
      <c r="A8" s="27" t="s">
        <v>276</v>
      </c>
      <c r="B8" s="27" t="s">
        <v>277</v>
      </c>
      <c r="C8" s="28">
        <f t="shared" si="0"/>
        <v>148.47</v>
      </c>
      <c r="D8" s="28">
        <v>148.47</v>
      </c>
      <c r="E8" s="28"/>
    </row>
    <row r="9" ht="26.45" customHeight="1" spans="1:5">
      <c r="A9" s="27" t="s">
        <v>278</v>
      </c>
      <c r="B9" s="27" t="s">
        <v>279</v>
      </c>
      <c r="C9" s="28">
        <f t="shared" si="0"/>
        <v>61.67</v>
      </c>
      <c r="D9" s="28">
        <v>61.67</v>
      </c>
      <c r="E9" s="28"/>
    </row>
    <row r="10" ht="26.45" customHeight="1" spans="1:5">
      <c r="A10" s="27" t="s">
        <v>280</v>
      </c>
      <c r="B10" s="27" t="s">
        <v>281</v>
      </c>
      <c r="C10" s="28">
        <f t="shared" si="0"/>
        <v>45.28</v>
      </c>
      <c r="D10" s="28">
        <v>45.28</v>
      </c>
      <c r="E10" s="28"/>
    </row>
    <row r="11" ht="26.45" customHeight="1" spans="1:5">
      <c r="A11" s="27" t="s">
        <v>282</v>
      </c>
      <c r="B11" s="27" t="s">
        <v>283</v>
      </c>
      <c r="C11" s="28">
        <f t="shared" si="0"/>
        <v>29.65</v>
      </c>
      <c r="D11" s="28">
        <v>29.65</v>
      </c>
      <c r="E11" s="28"/>
    </row>
    <row r="12" ht="26.45" customHeight="1" spans="1:5">
      <c r="A12" s="27" t="s">
        <v>284</v>
      </c>
      <c r="B12" s="27" t="s">
        <v>285</v>
      </c>
      <c r="C12" s="28">
        <f t="shared" si="0"/>
        <v>40.87</v>
      </c>
      <c r="D12" s="28">
        <v>40.87</v>
      </c>
      <c r="E12" s="28"/>
    </row>
    <row r="13" ht="26.45" customHeight="1" spans="1:5">
      <c r="A13" s="27" t="s">
        <v>286</v>
      </c>
      <c r="B13" s="27" t="s">
        <v>287</v>
      </c>
      <c r="C13" s="28">
        <f t="shared" si="0"/>
        <v>22.25</v>
      </c>
      <c r="D13" s="28">
        <v>22.25</v>
      </c>
      <c r="E13" s="28"/>
    </row>
    <row r="14" ht="26.45" customHeight="1" spans="1:5">
      <c r="A14" s="8" t="s">
        <v>288</v>
      </c>
      <c r="B14" s="8" t="s">
        <v>289</v>
      </c>
      <c r="C14" s="26">
        <v>61.4</v>
      </c>
      <c r="D14" s="26"/>
      <c r="E14" s="26">
        <v>61.4</v>
      </c>
    </row>
    <row r="15" ht="26.45" customHeight="1" spans="1:5">
      <c r="A15" s="27" t="s">
        <v>290</v>
      </c>
      <c r="B15" s="27" t="s">
        <v>291</v>
      </c>
      <c r="C15" s="28">
        <v>14.5</v>
      </c>
      <c r="D15" s="28"/>
      <c r="E15" s="28">
        <v>14.4</v>
      </c>
    </row>
    <row r="16" ht="26.45" customHeight="1" spans="1:5">
      <c r="A16" s="27" t="s">
        <v>292</v>
      </c>
      <c r="B16" s="27" t="s">
        <v>293</v>
      </c>
      <c r="C16" s="28">
        <v>11</v>
      </c>
      <c r="D16" s="28"/>
      <c r="E16" s="28">
        <v>11</v>
      </c>
    </row>
    <row r="17" ht="26.45" customHeight="1" spans="1:5">
      <c r="A17" s="27" t="s">
        <v>294</v>
      </c>
      <c r="B17" s="27" t="s">
        <v>295</v>
      </c>
      <c r="C17" s="28">
        <v>6</v>
      </c>
      <c r="D17" s="28"/>
      <c r="E17" s="28">
        <v>6</v>
      </c>
    </row>
    <row r="18" ht="26.45" customHeight="1" spans="1:5">
      <c r="A18" s="27" t="s">
        <v>296</v>
      </c>
      <c r="B18" s="27" t="s">
        <v>297</v>
      </c>
      <c r="C18" s="28">
        <v>10</v>
      </c>
      <c r="D18" s="28"/>
      <c r="E18" s="28">
        <v>10</v>
      </c>
    </row>
    <row r="19" ht="26.45" customHeight="1" spans="1:5">
      <c r="A19" s="27" t="s">
        <v>298</v>
      </c>
      <c r="B19" s="27" t="s">
        <v>299</v>
      </c>
      <c r="C19" s="28">
        <v>10</v>
      </c>
      <c r="D19" s="28"/>
      <c r="E19" s="28">
        <v>10</v>
      </c>
    </row>
    <row r="20" ht="26.45" customHeight="1" spans="1:5">
      <c r="A20" s="27" t="s">
        <v>300</v>
      </c>
      <c r="B20" s="27" t="s">
        <v>301</v>
      </c>
      <c r="C20" s="28">
        <v>2</v>
      </c>
      <c r="D20" s="28"/>
      <c r="E20" s="28">
        <v>2</v>
      </c>
    </row>
    <row r="21" ht="26.45" customHeight="1" spans="1:5">
      <c r="A21" s="27" t="s">
        <v>302</v>
      </c>
      <c r="B21" s="27" t="s">
        <v>303</v>
      </c>
      <c r="C21" s="28">
        <v>8</v>
      </c>
      <c r="D21" s="28"/>
      <c r="E21" s="28">
        <v>8</v>
      </c>
    </row>
    <row r="22" ht="22.8" customHeight="1" spans="1:5">
      <c r="A22" s="6" t="s">
        <v>134</v>
      </c>
      <c r="B22" s="6"/>
      <c r="C22" s="26">
        <f>C6+C14</f>
        <v>462.07</v>
      </c>
      <c r="D22" s="26">
        <v>400.67</v>
      </c>
      <c r="E22" s="26">
        <v>61.4</v>
      </c>
    </row>
    <row r="23" ht="16.35" customHeight="1" spans="1:5">
      <c r="A23" s="11" t="s">
        <v>267</v>
      </c>
      <c r="B23" s="11"/>
      <c r="C23" s="11"/>
      <c r="D23" s="11"/>
      <c r="E23" s="11"/>
    </row>
  </sheetData>
  <mergeCells count="6">
    <mergeCell ref="A2:E2"/>
    <mergeCell ref="A3:D3"/>
    <mergeCell ref="A4:B4"/>
    <mergeCell ref="C4:E4"/>
    <mergeCell ref="A22:B22"/>
    <mergeCell ref="A23:B23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G9" sqref="G9:G11"/>
    </sheetView>
  </sheetViews>
  <sheetFormatPr defaultColWidth="10" defaultRowHeight="14.4"/>
  <cols>
    <col min="1" max="1" width="4.34259259259259" customWidth="1"/>
    <col min="2" max="2" width="4.75" customWidth="1"/>
    <col min="3" max="3" width="5.42592592592593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9" width="10.2592592592593" customWidth="1"/>
    <col min="10" max="10" width="9.09259259259259" customWidth="1"/>
    <col min="11" max="11" width="10.2592592592593" customWidth="1"/>
    <col min="12" max="12" width="12.4814814814815" customWidth="1"/>
    <col min="13" max="13" width="9.62962962962963" customWidth="1"/>
    <col min="14" max="14" width="9.90740740740741" customWidth="1"/>
    <col min="15" max="15" width="9.76851851851852" customWidth="1"/>
  </cols>
  <sheetData>
    <row r="1" ht="16.35" customHeight="1" spans="1:14">
      <c r="A1" s="1"/>
      <c r="M1" s="12" t="s">
        <v>304</v>
      </c>
      <c r="N1" s="12"/>
    </row>
    <row r="2" ht="44.85" customHeight="1" spans="1:14">
      <c r="A2" s="2" t="s">
        <v>15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0.7" customHeight="1" spans="1:14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3" t="s">
        <v>30</v>
      </c>
      <c r="N3" s="13"/>
    </row>
    <row r="4" ht="42.25" customHeight="1" spans="1:14">
      <c r="A4" s="4" t="s">
        <v>156</v>
      </c>
      <c r="B4" s="4"/>
      <c r="C4" s="4"/>
      <c r="D4" s="4" t="s">
        <v>205</v>
      </c>
      <c r="E4" s="4" t="s">
        <v>206</v>
      </c>
      <c r="F4" s="4" t="s">
        <v>229</v>
      </c>
      <c r="G4" s="4" t="s">
        <v>208</v>
      </c>
      <c r="H4" s="4"/>
      <c r="I4" s="4"/>
      <c r="J4" s="4"/>
      <c r="K4" s="4"/>
      <c r="L4" s="4" t="s">
        <v>212</v>
      </c>
      <c r="M4" s="4"/>
      <c r="N4" s="4"/>
    </row>
    <row r="5" ht="39.65" customHeight="1" spans="1:14">
      <c r="A5" s="4" t="s">
        <v>164</v>
      </c>
      <c r="B5" s="4" t="s">
        <v>165</v>
      </c>
      <c r="C5" s="4" t="s">
        <v>166</v>
      </c>
      <c r="D5" s="4"/>
      <c r="E5" s="4"/>
      <c r="F5" s="4"/>
      <c r="G5" s="4" t="s">
        <v>134</v>
      </c>
      <c r="H5" s="4" t="s">
        <v>305</v>
      </c>
      <c r="I5" s="4" t="s">
        <v>306</v>
      </c>
      <c r="J5" s="4" t="s">
        <v>307</v>
      </c>
      <c r="K5" s="4" t="s">
        <v>308</v>
      </c>
      <c r="L5" s="4" t="s">
        <v>134</v>
      </c>
      <c r="M5" s="4" t="s">
        <v>230</v>
      </c>
      <c r="N5" s="4" t="s">
        <v>309</v>
      </c>
    </row>
    <row r="6" ht="22.8" customHeight="1" spans="1:14">
      <c r="A6" s="5"/>
      <c r="B6" s="5"/>
      <c r="C6" s="5"/>
      <c r="D6" s="5"/>
      <c r="E6" s="5" t="s">
        <v>134</v>
      </c>
      <c r="F6" s="22">
        <v>400.67</v>
      </c>
      <c r="G6" s="22">
        <v>400.67</v>
      </c>
      <c r="H6" s="22">
        <v>250.0363</v>
      </c>
      <c r="I6" s="22">
        <v>63.12</v>
      </c>
      <c r="J6" s="22">
        <v>29.65</v>
      </c>
      <c r="K6" s="22"/>
      <c r="L6" s="22"/>
      <c r="M6" s="22"/>
      <c r="N6" s="22"/>
    </row>
    <row r="7" ht="22.8" customHeight="1" spans="1:14">
      <c r="A7" s="5"/>
      <c r="B7" s="5"/>
      <c r="C7" s="5"/>
      <c r="D7" s="8" t="s">
        <v>152</v>
      </c>
      <c r="E7" s="8" t="s">
        <v>4</v>
      </c>
      <c r="F7" s="22">
        <v>400.67</v>
      </c>
      <c r="G7" s="22">
        <v>400.67</v>
      </c>
      <c r="H7" s="22">
        <v>250.0363</v>
      </c>
      <c r="I7" s="22">
        <v>63.12</v>
      </c>
      <c r="J7" s="22">
        <v>29.65</v>
      </c>
      <c r="K7" s="22"/>
      <c r="L7" s="22"/>
      <c r="M7" s="22"/>
      <c r="N7" s="22"/>
    </row>
    <row r="8" ht="22.8" customHeight="1" spans="1:14">
      <c r="A8" s="5"/>
      <c r="B8" s="5"/>
      <c r="C8" s="5"/>
      <c r="D8" s="15" t="s">
        <v>153</v>
      </c>
      <c r="E8" s="15" t="s">
        <v>154</v>
      </c>
      <c r="F8" s="22">
        <v>400.67</v>
      </c>
      <c r="G8" s="22">
        <v>400.67</v>
      </c>
      <c r="H8" s="22">
        <v>250.0363</v>
      </c>
      <c r="I8" s="22">
        <v>63.12</v>
      </c>
      <c r="J8" s="22">
        <v>29.65</v>
      </c>
      <c r="K8" s="22"/>
      <c r="L8" s="22"/>
      <c r="M8" s="22"/>
      <c r="N8" s="22"/>
    </row>
    <row r="9" ht="22.8" customHeight="1" spans="1:14">
      <c r="A9" s="18" t="s">
        <v>168</v>
      </c>
      <c r="B9" s="18" t="s">
        <v>171</v>
      </c>
      <c r="C9" s="18" t="s">
        <v>174</v>
      </c>
      <c r="D9" s="9" t="s">
        <v>222</v>
      </c>
      <c r="E9" s="14" t="s">
        <v>223</v>
      </c>
      <c r="F9" s="10">
        <f>G9</f>
        <v>337.55</v>
      </c>
      <c r="G9" s="10">
        <f>G8-G10-G11</f>
        <v>337.55</v>
      </c>
      <c r="H9" s="16">
        <f>G9-J9</f>
        <v>307.9</v>
      </c>
      <c r="I9" s="16"/>
      <c r="J9" s="16">
        <f>'8一般公共预算基本支出表'!D11</f>
        <v>29.65</v>
      </c>
      <c r="K9" s="16"/>
      <c r="L9" s="10"/>
      <c r="M9" s="16"/>
      <c r="N9" s="16"/>
    </row>
    <row r="10" ht="22.8" customHeight="1" spans="1:14">
      <c r="A10" s="18" t="s">
        <v>180</v>
      </c>
      <c r="B10" s="18" t="s">
        <v>183</v>
      </c>
      <c r="C10" s="18" t="s">
        <v>183</v>
      </c>
      <c r="D10" s="9" t="s">
        <v>222</v>
      </c>
      <c r="E10" s="14" t="s">
        <v>225</v>
      </c>
      <c r="F10" s="10">
        <f>G10</f>
        <v>40.87</v>
      </c>
      <c r="G10" s="10">
        <f>I10</f>
        <v>40.87</v>
      </c>
      <c r="H10" s="16"/>
      <c r="I10" s="16">
        <f>'8一般公共预算基本支出表'!D12</f>
        <v>40.87</v>
      </c>
      <c r="J10" s="16"/>
      <c r="K10" s="16"/>
      <c r="L10" s="10"/>
      <c r="M10" s="16"/>
      <c r="N10" s="16"/>
    </row>
    <row r="11" ht="22.8" customHeight="1" spans="1:14">
      <c r="A11" s="18" t="s">
        <v>188</v>
      </c>
      <c r="B11" s="18" t="s">
        <v>191</v>
      </c>
      <c r="C11" s="18" t="s">
        <v>174</v>
      </c>
      <c r="D11" s="9" t="s">
        <v>222</v>
      </c>
      <c r="E11" s="14" t="s">
        <v>226</v>
      </c>
      <c r="F11" s="10">
        <f>G11</f>
        <v>22.25</v>
      </c>
      <c r="G11" s="10">
        <f>I11</f>
        <v>22.25</v>
      </c>
      <c r="H11" s="16"/>
      <c r="I11" s="16">
        <f>'8一般公共预算基本支出表'!D13</f>
        <v>22.25</v>
      </c>
      <c r="J11" s="16"/>
      <c r="K11" s="16"/>
      <c r="L11" s="10"/>
      <c r="M11" s="16"/>
      <c r="N11" s="16"/>
    </row>
    <row r="12" ht="16.35" customHeight="1" spans="1:5">
      <c r="A12" s="11" t="s">
        <v>267</v>
      </c>
      <c r="B12" s="11"/>
      <c r="C12" s="11"/>
      <c r="D12" s="11"/>
      <c r="E12" s="11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2:E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L9" sqref="L9"/>
    </sheetView>
  </sheetViews>
  <sheetFormatPr defaultColWidth="10" defaultRowHeight="14.4"/>
  <cols>
    <col min="1" max="1" width="4.21296296296296" customWidth="1"/>
    <col min="2" max="2" width="4.47222222222222" customWidth="1"/>
    <col min="3" max="3" width="4.62037037037037" customWidth="1"/>
    <col min="4" max="4" width="8" customWidth="1"/>
    <col min="5" max="5" width="20.0833333333333" customWidth="1"/>
    <col min="6" max="6" width="13.9722222222222" customWidth="1"/>
    <col min="7" max="12" width="7.69444444444444" customWidth="1"/>
    <col min="13" max="13" width="8.27777777777778" customWidth="1"/>
    <col min="14" max="22" width="7.69444444444444" customWidth="1"/>
    <col min="23" max="23" width="9.76851851851852" customWidth="1"/>
  </cols>
  <sheetData>
    <row r="1" ht="16.35" customHeight="1" spans="1:22">
      <c r="A1" s="1"/>
      <c r="U1" s="12" t="s">
        <v>310</v>
      </c>
      <c r="V1" s="12"/>
    </row>
    <row r="2" ht="50" customHeight="1" spans="1:22">
      <c r="A2" s="23" t="s">
        <v>16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</row>
    <row r="3" ht="24.15" customHeight="1" spans="1:22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13" t="s">
        <v>30</v>
      </c>
      <c r="V3" s="13"/>
    </row>
    <row r="4" ht="26.7" customHeight="1" spans="1:22">
      <c r="A4" s="4" t="s">
        <v>156</v>
      </c>
      <c r="B4" s="4"/>
      <c r="C4" s="4"/>
      <c r="D4" s="4" t="s">
        <v>205</v>
      </c>
      <c r="E4" s="4" t="s">
        <v>206</v>
      </c>
      <c r="F4" s="4" t="s">
        <v>229</v>
      </c>
      <c r="G4" s="4" t="s">
        <v>311</v>
      </c>
      <c r="H4" s="4"/>
      <c r="I4" s="4"/>
      <c r="J4" s="4"/>
      <c r="K4" s="4"/>
      <c r="L4" s="4" t="s">
        <v>312</v>
      </c>
      <c r="M4" s="4"/>
      <c r="N4" s="4"/>
      <c r="O4" s="4"/>
      <c r="P4" s="4"/>
      <c r="Q4" s="4"/>
      <c r="R4" s="4" t="s">
        <v>307</v>
      </c>
      <c r="S4" s="4" t="s">
        <v>313</v>
      </c>
      <c r="T4" s="4"/>
      <c r="U4" s="4"/>
      <c r="V4" s="4"/>
    </row>
    <row r="5" ht="41.4" customHeight="1" spans="1:22">
      <c r="A5" s="4" t="s">
        <v>164</v>
      </c>
      <c r="B5" s="4" t="s">
        <v>165</v>
      </c>
      <c r="C5" s="4" t="s">
        <v>166</v>
      </c>
      <c r="D5" s="4"/>
      <c r="E5" s="4"/>
      <c r="F5" s="4"/>
      <c r="G5" s="4" t="s">
        <v>134</v>
      </c>
      <c r="H5" s="4" t="s">
        <v>314</v>
      </c>
      <c r="I5" s="4" t="s">
        <v>315</v>
      </c>
      <c r="J5" s="4" t="s">
        <v>316</v>
      </c>
      <c r="K5" s="4" t="s">
        <v>317</v>
      </c>
      <c r="L5" s="4" t="s">
        <v>134</v>
      </c>
      <c r="M5" s="4" t="s">
        <v>318</v>
      </c>
      <c r="N5" s="4" t="s">
        <v>319</v>
      </c>
      <c r="O5" s="4" t="s">
        <v>320</v>
      </c>
      <c r="P5" s="4" t="s">
        <v>321</v>
      </c>
      <c r="Q5" s="4" t="s">
        <v>322</v>
      </c>
      <c r="R5" s="4"/>
      <c r="S5" s="4" t="s">
        <v>134</v>
      </c>
      <c r="T5" s="4" t="s">
        <v>323</v>
      </c>
      <c r="U5" s="4" t="s">
        <v>324</v>
      </c>
      <c r="V5" s="4" t="s">
        <v>308</v>
      </c>
    </row>
    <row r="6" ht="22.8" customHeight="1" spans="1:22">
      <c r="A6" s="5"/>
      <c r="B6" s="5"/>
      <c r="C6" s="5"/>
      <c r="D6" s="5"/>
      <c r="E6" s="5" t="s">
        <v>134</v>
      </c>
      <c r="F6" s="7">
        <v>400.67</v>
      </c>
      <c r="G6" s="7">
        <v>307.9</v>
      </c>
      <c r="H6" s="7">
        <v>148.47</v>
      </c>
      <c r="I6" s="7">
        <v>61.67</v>
      </c>
      <c r="J6" s="7">
        <v>52.48</v>
      </c>
      <c r="K6" s="7">
        <v>45.28</v>
      </c>
      <c r="L6" s="7">
        <v>63.12</v>
      </c>
      <c r="M6" s="7">
        <v>40.87</v>
      </c>
      <c r="N6" s="7"/>
      <c r="O6" s="7">
        <v>22.25</v>
      </c>
      <c r="P6" s="7"/>
      <c r="Q6" s="7"/>
      <c r="R6" s="7">
        <v>29.65</v>
      </c>
      <c r="S6" s="7"/>
      <c r="T6" s="7"/>
      <c r="U6" s="7"/>
      <c r="V6" s="7"/>
    </row>
    <row r="7" ht="22.8" customHeight="1" spans="1:22">
      <c r="A7" s="5"/>
      <c r="B7" s="5"/>
      <c r="C7" s="5"/>
      <c r="D7" s="8" t="s">
        <v>152</v>
      </c>
      <c r="E7" s="8" t="s">
        <v>4</v>
      </c>
      <c r="F7" s="7">
        <v>400.67</v>
      </c>
      <c r="G7" s="7">
        <v>307.9</v>
      </c>
      <c r="H7" s="7">
        <v>148.47</v>
      </c>
      <c r="I7" s="7">
        <v>61.67</v>
      </c>
      <c r="J7" s="7">
        <v>52.48</v>
      </c>
      <c r="K7" s="7">
        <v>45.28</v>
      </c>
      <c r="L7" s="7">
        <v>63.12</v>
      </c>
      <c r="M7" s="7">
        <v>40.87</v>
      </c>
      <c r="N7" s="7"/>
      <c r="O7" s="7">
        <v>22.25</v>
      </c>
      <c r="P7" s="7"/>
      <c r="Q7" s="7"/>
      <c r="R7" s="7">
        <v>29.65</v>
      </c>
      <c r="S7" s="7"/>
      <c r="T7" s="7"/>
      <c r="U7" s="7"/>
      <c r="V7" s="7"/>
    </row>
    <row r="8" ht="22.8" customHeight="1" spans="1:22">
      <c r="A8" s="5"/>
      <c r="B8" s="5"/>
      <c r="C8" s="5"/>
      <c r="D8" s="15" t="s">
        <v>153</v>
      </c>
      <c r="E8" s="15" t="s">
        <v>154</v>
      </c>
      <c r="F8" s="7">
        <v>400.67</v>
      </c>
      <c r="G8" s="7">
        <v>307.9</v>
      </c>
      <c r="H8" s="7">
        <v>148.47</v>
      </c>
      <c r="I8" s="7">
        <v>61.67</v>
      </c>
      <c r="J8" s="7">
        <v>52.48</v>
      </c>
      <c r="K8" s="7">
        <v>45.28</v>
      </c>
      <c r="L8" s="7">
        <v>63.12</v>
      </c>
      <c r="M8" s="7">
        <v>40.87</v>
      </c>
      <c r="N8" s="7"/>
      <c r="O8" s="7">
        <v>22.25</v>
      </c>
      <c r="P8" s="7"/>
      <c r="Q8" s="7"/>
      <c r="R8" s="7">
        <v>29.65</v>
      </c>
      <c r="S8" s="7"/>
      <c r="T8" s="7"/>
      <c r="U8" s="7"/>
      <c r="V8" s="7"/>
    </row>
    <row r="9" ht="22.8" customHeight="1" spans="1:22">
      <c r="A9" s="18" t="s">
        <v>168</v>
      </c>
      <c r="B9" s="18" t="s">
        <v>171</v>
      </c>
      <c r="C9" s="18" t="s">
        <v>174</v>
      </c>
      <c r="D9" s="9" t="s">
        <v>222</v>
      </c>
      <c r="E9" s="14" t="s">
        <v>223</v>
      </c>
      <c r="F9" s="10">
        <f>F8-F10-F11</f>
        <v>337.55</v>
      </c>
      <c r="G9" s="16">
        <f>H9+I9+J9+K9</f>
        <v>307.9</v>
      </c>
      <c r="H9" s="16">
        <f>'8一般公共预算基本支出表'!D8</f>
        <v>148.47</v>
      </c>
      <c r="I9" s="16">
        <f>'8一般公共预算基本支出表'!D9</f>
        <v>61.67</v>
      </c>
      <c r="J9" s="16">
        <f>'8一般公共预算基本支出表'!D7</f>
        <v>52.48</v>
      </c>
      <c r="K9" s="16">
        <f>'8一般公共预算基本支出表'!D10</f>
        <v>45.28</v>
      </c>
      <c r="L9" s="10">
        <f>L10+L11</f>
        <v>63.12</v>
      </c>
      <c r="M9" s="16"/>
      <c r="N9" s="16"/>
      <c r="O9" s="16"/>
      <c r="P9" s="16"/>
      <c r="Q9" s="16"/>
      <c r="R9" s="16">
        <f>'9工资福利(政府预算)'!J9</f>
        <v>29.65</v>
      </c>
      <c r="S9" s="10"/>
      <c r="T9" s="16"/>
      <c r="U9" s="16"/>
      <c r="V9" s="16"/>
    </row>
    <row r="10" ht="22.8" customHeight="1" spans="1:22">
      <c r="A10" s="18" t="s">
        <v>180</v>
      </c>
      <c r="B10" s="18" t="s">
        <v>183</v>
      </c>
      <c r="C10" s="18" t="s">
        <v>183</v>
      </c>
      <c r="D10" s="9" t="s">
        <v>222</v>
      </c>
      <c r="E10" s="14" t="s">
        <v>225</v>
      </c>
      <c r="F10" s="10">
        <f>L10</f>
        <v>40.87</v>
      </c>
      <c r="G10" s="16"/>
      <c r="H10" s="16"/>
      <c r="I10" s="16"/>
      <c r="J10" s="16"/>
      <c r="K10" s="16"/>
      <c r="L10" s="10">
        <f>M10</f>
        <v>40.87</v>
      </c>
      <c r="M10" s="16">
        <f>'9工资福利(政府预算)'!I10</f>
        <v>40.87</v>
      </c>
      <c r="N10" s="16"/>
      <c r="O10" s="16"/>
      <c r="P10" s="16"/>
      <c r="Q10" s="16"/>
      <c r="R10" s="16"/>
      <c r="S10" s="10"/>
      <c r="T10" s="16"/>
      <c r="U10" s="16"/>
      <c r="V10" s="16"/>
    </row>
    <row r="11" ht="22.8" customHeight="1" spans="1:22">
      <c r="A11" s="18" t="s">
        <v>188</v>
      </c>
      <c r="B11" s="18" t="s">
        <v>191</v>
      </c>
      <c r="C11" s="18" t="s">
        <v>174</v>
      </c>
      <c r="D11" s="9" t="s">
        <v>222</v>
      </c>
      <c r="E11" s="14" t="s">
        <v>226</v>
      </c>
      <c r="F11" s="10">
        <f>L11</f>
        <v>22.25</v>
      </c>
      <c r="G11" s="16"/>
      <c r="H11" s="16"/>
      <c r="I11" s="16"/>
      <c r="J11" s="16"/>
      <c r="K11" s="16"/>
      <c r="L11" s="10">
        <f>O11</f>
        <v>22.25</v>
      </c>
      <c r="M11" s="16"/>
      <c r="N11" s="16"/>
      <c r="O11" s="16">
        <f>'9工资福利(政府预算)'!I11</f>
        <v>22.25</v>
      </c>
      <c r="P11" s="16"/>
      <c r="Q11" s="16"/>
      <c r="R11" s="16"/>
      <c r="S11" s="10"/>
      <c r="T11" s="16"/>
      <c r="U11" s="16"/>
      <c r="V11" s="16"/>
    </row>
    <row r="12" ht="16.35" customHeight="1" spans="1:6">
      <c r="A12" s="11" t="s">
        <v>267</v>
      </c>
      <c r="B12" s="11"/>
      <c r="C12" s="11"/>
      <c r="D12" s="11"/>
      <c r="E12" s="11"/>
      <c r="F12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2:E12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4.4"/>
  <cols>
    <col min="1" max="1" width="4.34259259259259" customWidth="1"/>
    <col min="2" max="2" width="4.75" customWidth="1"/>
    <col min="3" max="3" width="5.01851851851852" customWidth="1"/>
    <col min="4" max="4" width="12.4814814814815" customWidth="1"/>
    <col min="5" max="5" width="29.8611111111111" customWidth="1"/>
    <col min="6" max="6" width="16.4166666666667" customWidth="1"/>
    <col min="7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1"/>
      <c r="K1" s="12" t="s">
        <v>325</v>
      </c>
    </row>
    <row r="2" ht="46.55" customHeight="1" spans="1:11">
      <c r="A2" s="2" t="s">
        <v>17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8.1" customHeight="1" spans="1:11">
      <c r="A3" s="3" t="s">
        <v>29</v>
      </c>
      <c r="B3" s="3"/>
      <c r="C3" s="3"/>
      <c r="D3" s="3"/>
      <c r="E3" s="3"/>
      <c r="F3" s="3"/>
      <c r="G3" s="3"/>
      <c r="H3" s="3"/>
      <c r="I3" s="3"/>
      <c r="J3" s="13" t="s">
        <v>30</v>
      </c>
      <c r="K3" s="13"/>
    </row>
    <row r="4" ht="23.25" customHeight="1" spans="1:11">
      <c r="A4" s="4" t="s">
        <v>156</v>
      </c>
      <c r="B4" s="4"/>
      <c r="C4" s="4"/>
      <c r="D4" s="4" t="s">
        <v>205</v>
      </c>
      <c r="E4" s="4" t="s">
        <v>206</v>
      </c>
      <c r="F4" s="4" t="s">
        <v>326</v>
      </c>
      <c r="G4" s="4" t="s">
        <v>327</v>
      </c>
      <c r="H4" s="4" t="s">
        <v>328</v>
      </c>
      <c r="I4" s="4" t="s">
        <v>329</v>
      </c>
      <c r="J4" s="4" t="s">
        <v>330</v>
      </c>
      <c r="K4" s="4" t="s">
        <v>331</v>
      </c>
    </row>
    <row r="5" ht="17.25" customHeight="1" spans="1:11">
      <c r="A5" s="4" t="s">
        <v>164</v>
      </c>
      <c r="B5" s="4" t="s">
        <v>165</v>
      </c>
      <c r="C5" s="4" t="s">
        <v>166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5"/>
      <c r="B6" s="5"/>
      <c r="C6" s="5"/>
      <c r="D6" s="5"/>
      <c r="E6" s="5" t="s">
        <v>134</v>
      </c>
      <c r="F6" s="7">
        <v>0</v>
      </c>
      <c r="G6" s="7"/>
      <c r="H6" s="7"/>
      <c r="I6" s="7"/>
      <c r="J6" s="7"/>
      <c r="K6" s="7"/>
    </row>
    <row r="7" ht="22.8" customHeight="1" spans="1:11">
      <c r="A7" s="5"/>
      <c r="B7" s="5"/>
      <c r="C7" s="5"/>
      <c r="D7" s="8"/>
      <c r="E7" s="8"/>
      <c r="F7" s="7"/>
      <c r="G7" s="7"/>
      <c r="H7" s="7"/>
      <c r="I7" s="7"/>
      <c r="J7" s="7"/>
      <c r="K7" s="7"/>
    </row>
    <row r="8" ht="22.8" customHeight="1" spans="1:11">
      <c r="A8" s="5"/>
      <c r="B8" s="5"/>
      <c r="C8" s="5"/>
      <c r="D8" s="15"/>
      <c r="E8" s="15"/>
      <c r="F8" s="7"/>
      <c r="G8" s="7"/>
      <c r="H8" s="7"/>
      <c r="I8" s="7"/>
      <c r="J8" s="7"/>
      <c r="K8" s="7"/>
    </row>
    <row r="9" ht="22.8" customHeight="1" spans="1:11">
      <c r="A9" s="18"/>
      <c r="B9" s="18"/>
      <c r="C9" s="18"/>
      <c r="D9" s="9"/>
      <c r="E9" s="14"/>
      <c r="F9" s="10"/>
      <c r="G9" s="16"/>
      <c r="H9" s="16"/>
      <c r="I9" s="16"/>
      <c r="J9" s="16"/>
      <c r="K9" s="16"/>
    </row>
    <row r="10" ht="16.35" customHeight="1" spans="1:5">
      <c r="A10" s="11" t="s">
        <v>267</v>
      </c>
      <c r="B10" s="11"/>
      <c r="C10" s="11"/>
      <c r="D10" s="11"/>
      <c r="E10" s="11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4.4"/>
  <cols>
    <col min="1" max="1" width="4.21296296296296" customWidth="1"/>
    <col min="2" max="2" width="4.34259259259259" customWidth="1"/>
    <col min="3" max="3" width="4.87962962962963" customWidth="1"/>
    <col min="4" max="4" width="9.76851851851852" customWidth="1"/>
    <col min="5" max="5" width="20.0833333333333" customWidth="1"/>
    <col min="6" max="18" width="7.69444444444444" customWidth="1"/>
    <col min="19" max="19" width="9.76851851851852" customWidth="1"/>
  </cols>
  <sheetData>
    <row r="1" ht="16.35" customHeight="1" spans="1:18">
      <c r="A1" s="1"/>
      <c r="Q1" s="12" t="s">
        <v>332</v>
      </c>
      <c r="R1" s="12"/>
    </row>
    <row r="2" ht="40.5" customHeight="1" spans="1:18">
      <c r="A2" s="2" t="s">
        <v>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4.15" customHeight="1" spans="1:18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13" t="s">
        <v>30</v>
      </c>
      <c r="R3" s="13"/>
    </row>
    <row r="4" ht="24.15" customHeight="1" spans="1:18">
      <c r="A4" s="4" t="s">
        <v>156</v>
      </c>
      <c r="B4" s="4"/>
      <c r="C4" s="4"/>
      <c r="D4" s="4" t="s">
        <v>205</v>
      </c>
      <c r="E4" s="4" t="s">
        <v>206</v>
      </c>
      <c r="F4" s="4" t="s">
        <v>326</v>
      </c>
      <c r="G4" s="4" t="s">
        <v>333</v>
      </c>
      <c r="H4" s="4" t="s">
        <v>334</v>
      </c>
      <c r="I4" s="4" t="s">
        <v>335</v>
      </c>
      <c r="J4" s="4" t="s">
        <v>336</v>
      </c>
      <c r="K4" s="4" t="s">
        <v>337</v>
      </c>
      <c r="L4" s="4" t="s">
        <v>338</v>
      </c>
      <c r="M4" s="4" t="s">
        <v>339</v>
      </c>
      <c r="N4" s="4" t="s">
        <v>328</v>
      </c>
      <c r="O4" s="4" t="s">
        <v>340</v>
      </c>
      <c r="P4" s="4" t="s">
        <v>341</v>
      </c>
      <c r="Q4" s="4" t="s">
        <v>329</v>
      </c>
      <c r="R4" s="4" t="s">
        <v>331</v>
      </c>
    </row>
    <row r="5" ht="21.55" customHeight="1" spans="1:18">
      <c r="A5" s="4" t="s">
        <v>164</v>
      </c>
      <c r="B5" s="4" t="s">
        <v>165</v>
      </c>
      <c r="C5" s="4" t="s">
        <v>166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8" customHeight="1" spans="1:18">
      <c r="A6" s="5"/>
      <c r="B6" s="5"/>
      <c r="C6" s="5"/>
      <c r="D6" s="5"/>
      <c r="E6" s="5" t="s">
        <v>134</v>
      </c>
      <c r="F6" s="7">
        <v>0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ht="22.8" customHeight="1" spans="1:18">
      <c r="A7" s="5"/>
      <c r="B7" s="5"/>
      <c r="C7" s="5"/>
      <c r="D7" s="8"/>
      <c r="E7" s="8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</row>
    <row r="8" ht="22.8" customHeight="1" spans="1:18">
      <c r="A8" s="5"/>
      <c r="B8" s="5"/>
      <c r="C8" s="5"/>
      <c r="D8" s="15"/>
      <c r="E8" s="15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ht="22.8" customHeight="1" spans="1:18">
      <c r="A9" s="18"/>
      <c r="B9" s="18"/>
      <c r="C9" s="18"/>
      <c r="D9" s="9"/>
      <c r="E9" s="14"/>
      <c r="F9" s="10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</row>
    <row r="10" ht="16.35" customHeight="1" spans="1:5">
      <c r="A10" s="11" t="s">
        <v>267</v>
      </c>
      <c r="B10" s="11"/>
      <c r="C10" s="11"/>
      <c r="D10" s="11"/>
      <c r="E10" s="11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F6" sqref="F6"/>
    </sheetView>
  </sheetViews>
  <sheetFormatPr defaultColWidth="10" defaultRowHeight="14.4"/>
  <cols>
    <col min="1" max="1" width="3.66666666666667" customWidth="1"/>
    <col min="2" max="2" width="3.93518518518518" customWidth="1"/>
    <col min="3" max="3" width="4.06481481481481" customWidth="1"/>
    <col min="4" max="4" width="7.05555555555556" customWidth="1"/>
    <col min="5" max="5" width="15.8796296296296" customWidth="1"/>
    <col min="6" max="6" width="9.62962962962963" customWidth="1"/>
    <col min="7" max="7" width="8.41666666666667" customWidth="1"/>
    <col min="8" max="17" width="7.18518518518519" customWidth="1"/>
    <col min="18" max="18" width="8.5462962962963" customWidth="1"/>
    <col min="19" max="20" width="7.18518518518519" customWidth="1"/>
    <col min="21" max="21" width="9.76851851851852" customWidth="1"/>
  </cols>
  <sheetData>
    <row r="1" ht="16.35" customHeight="1" spans="1:20">
      <c r="A1" s="1"/>
      <c r="S1" s="12" t="s">
        <v>342</v>
      </c>
      <c r="T1" s="12"/>
    </row>
    <row r="2" ht="36.2" customHeight="1" spans="1:20">
      <c r="A2" s="2" t="s">
        <v>19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4.15" customHeight="1" spans="1:20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3" t="s">
        <v>30</v>
      </c>
      <c r="T3" s="13"/>
    </row>
    <row r="4" ht="28.45" customHeight="1" spans="1:20">
      <c r="A4" s="4" t="s">
        <v>156</v>
      </c>
      <c r="B4" s="4"/>
      <c r="C4" s="4"/>
      <c r="D4" s="4" t="s">
        <v>205</v>
      </c>
      <c r="E4" s="4" t="s">
        <v>206</v>
      </c>
      <c r="F4" s="4" t="s">
        <v>326</v>
      </c>
      <c r="G4" s="4" t="s">
        <v>209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212</v>
      </c>
      <c r="S4" s="4"/>
      <c r="T4" s="4"/>
    </row>
    <row r="5" ht="36.2" customHeight="1" spans="1:20">
      <c r="A5" s="4" t="s">
        <v>164</v>
      </c>
      <c r="B5" s="4" t="s">
        <v>165</v>
      </c>
      <c r="C5" s="4" t="s">
        <v>166</v>
      </c>
      <c r="D5" s="4"/>
      <c r="E5" s="4"/>
      <c r="F5" s="4"/>
      <c r="G5" s="4" t="s">
        <v>134</v>
      </c>
      <c r="H5" s="4" t="s">
        <v>343</v>
      </c>
      <c r="I5" s="4" t="s">
        <v>344</v>
      </c>
      <c r="J5" s="4" t="s">
        <v>345</v>
      </c>
      <c r="K5" s="4" t="s">
        <v>346</v>
      </c>
      <c r="L5" s="4" t="s">
        <v>347</v>
      </c>
      <c r="M5" s="4" t="s">
        <v>348</v>
      </c>
      <c r="N5" s="4" t="s">
        <v>349</v>
      </c>
      <c r="O5" s="4" t="s">
        <v>350</v>
      </c>
      <c r="P5" s="4" t="s">
        <v>351</v>
      </c>
      <c r="Q5" s="4" t="s">
        <v>352</v>
      </c>
      <c r="R5" s="4" t="s">
        <v>134</v>
      </c>
      <c r="S5" s="4" t="s">
        <v>289</v>
      </c>
      <c r="T5" s="4" t="s">
        <v>309</v>
      </c>
    </row>
    <row r="6" ht="22.8" customHeight="1" spans="1:20">
      <c r="A6" s="5"/>
      <c r="B6" s="5"/>
      <c r="C6" s="5"/>
      <c r="D6" s="5"/>
      <c r="E6" s="5" t="s">
        <v>134</v>
      </c>
      <c r="F6" s="22">
        <v>61.4</v>
      </c>
      <c r="G6" s="22">
        <v>61.4</v>
      </c>
      <c r="H6" s="22">
        <v>53.4</v>
      </c>
      <c r="I6" s="22"/>
      <c r="J6" s="22"/>
      <c r="K6" s="22"/>
      <c r="L6" s="22"/>
      <c r="M6" s="22">
        <v>6</v>
      </c>
      <c r="N6" s="22"/>
      <c r="O6" s="22"/>
      <c r="P6" s="22"/>
      <c r="Q6" s="22">
        <v>2</v>
      </c>
      <c r="R6" s="22"/>
      <c r="S6" s="22"/>
      <c r="T6" s="22"/>
    </row>
    <row r="7" ht="22.8" customHeight="1" spans="1:20">
      <c r="A7" s="5"/>
      <c r="B7" s="5"/>
      <c r="C7" s="5"/>
      <c r="D7" s="8" t="s">
        <v>152</v>
      </c>
      <c r="E7" s="8" t="s">
        <v>4</v>
      </c>
      <c r="F7" s="22">
        <v>61.4</v>
      </c>
      <c r="G7" s="22">
        <v>61.4</v>
      </c>
      <c r="H7" s="22">
        <v>53.4</v>
      </c>
      <c r="I7" s="22"/>
      <c r="J7" s="22"/>
      <c r="K7" s="22"/>
      <c r="L7" s="22"/>
      <c r="M7" s="22">
        <v>6</v>
      </c>
      <c r="N7" s="22"/>
      <c r="O7" s="22"/>
      <c r="P7" s="22"/>
      <c r="Q7" s="22">
        <v>2</v>
      </c>
      <c r="R7" s="22"/>
      <c r="S7" s="22"/>
      <c r="T7" s="22"/>
    </row>
    <row r="8" ht="22.8" customHeight="1" spans="1:20">
      <c r="A8" s="5"/>
      <c r="B8" s="5"/>
      <c r="C8" s="5"/>
      <c r="D8" s="15" t="s">
        <v>153</v>
      </c>
      <c r="E8" s="15" t="s">
        <v>154</v>
      </c>
      <c r="F8" s="22">
        <v>61.4</v>
      </c>
      <c r="G8" s="22">
        <v>61.4</v>
      </c>
      <c r="H8" s="22">
        <v>53.4</v>
      </c>
      <c r="I8" s="22"/>
      <c r="J8" s="22"/>
      <c r="K8" s="22"/>
      <c r="L8" s="22"/>
      <c r="M8" s="22">
        <v>6</v>
      </c>
      <c r="N8" s="22"/>
      <c r="O8" s="22"/>
      <c r="P8" s="22"/>
      <c r="Q8" s="22">
        <v>2</v>
      </c>
      <c r="R8" s="22"/>
      <c r="S8" s="22"/>
      <c r="T8" s="22"/>
    </row>
    <row r="9" ht="22.8" customHeight="1" spans="1:20">
      <c r="A9" s="18" t="s">
        <v>168</v>
      </c>
      <c r="B9" s="18" t="s">
        <v>171</v>
      </c>
      <c r="C9" s="18" t="s">
        <v>174</v>
      </c>
      <c r="D9" s="9" t="s">
        <v>222</v>
      </c>
      <c r="E9" s="14" t="s">
        <v>223</v>
      </c>
      <c r="F9" s="10">
        <v>61.4</v>
      </c>
      <c r="G9" s="16">
        <v>61.4</v>
      </c>
      <c r="H9" s="16">
        <f>G9-M9-Q9</f>
        <v>53.4</v>
      </c>
      <c r="I9" s="16"/>
      <c r="J9" s="16"/>
      <c r="K9" s="16"/>
      <c r="L9" s="16"/>
      <c r="M9" s="16">
        <v>6</v>
      </c>
      <c r="N9" s="16"/>
      <c r="O9" s="16"/>
      <c r="P9" s="16"/>
      <c r="Q9" s="16">
        <v>2</v>
      </c>
      <c r="R9" s="16"/>
      <c r="S9" s="16"/>
      <c r="T9" s="16"/>
    </row>
    <row r="10" ht="22.8" customHeight="1" spans="1:6">
      <c r="A10" s="11" t="s">
        <v>267</v>
      </c>
      <c r="B10" s="11"/>
      <c r="C10" s="11"/>
      <c r="D10" s="11"/>
      <c r="E10" s="11"/>
      <c r="F10" s="11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F6" sqref="F6"/>
    </sheetView>
  </sheetViews>
  <sheetFormatPr defaultColWidth="10" defaultRowHeight="14.4"/>
  <cols>
    <col min="1" max="1" width="4.47222222222222" customWidth="1"/>
    <col min="2" max="3" width="4.62037037037037" customWidth="1"/>
    <col min="4" max="4" width="10.1759259259259" customWidth="1"/>
    <col min="5" max="5" width="18.1851851851852" customWidth="1"/>
    <col min="6" max="6" width="10.712962962963" customWidth="1"/>
    <col min="7" max="33" width="7.18518518518519" customWidth="1"/>
    <col min="34" max="34" width="9.76851851851852" customWidth="1"/>
  </cols>
  <sheetData>
    <row r="1" ht="13.8" customHeight="1" spans="1:33">
      <c r="A1" s="1"/>
      <c r="F1" s="1"/>
      <c r="AF1" s="12" t="s">
        <v>353</v>
      </c>
      <c r="AG1" s="12"/>
    </row>
    <row r="2" ht="43.95" customHeight="1" spans="1:33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ht="19.8" customHeight="1" spans="1:33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13" t="s">
        <v>30</v>
      </c>
      <c r="AG3" s="13"/>
    </row>
    <row r="4" ht="25" customHeight="1" spans="1:33">
      <c r="A4" s="4" t="s">
        <v>156</v>
      </c>
      <c r="B4" s="4"/>
      <c r="C4" s="4"/>
      <c r="D4" s="4" t="s">
        <v>205</v>
      </c>
      <c r="E4" s="4" t="s">
        <v>206</v>
      </c>
      <c r="F4" s="4" t="s">
        <v>354</v>
      </c>
      <c r="G4" s="4" t="s">
        <v>355</v>
      </c>
      <c r="H4" s="4" t="s">
        <v>356</v>
      </c>
      <c r="I4" s="4" t="s">
        <v>357</v>
      </c>
      <c r="J4" s="4" t="s">
        <v>358</v>
      </c>
      <c r="K4" s="4" t="s">
        <v>359</v>
      </c>
      <c r="L4" s="4" t="s">
        <v>360</v>
      </c>
      <c r="M4" s="4" t="s">
        <v>361</v>
      </c>
      <c r="N4" s="4" t="s">
        <v>362</v>
      </c>
      <c r="O4" s="4" t="s">
        <v>363</v>
      </c>
      <c r="P4" s="4" t="s">
        <v>364</v>
      </c>
      <c r="Q4" s="4" t="s">
        <v>349</v>
      </c>
      <c r="R4" s="4" t="s">
        <v>351</v>
      </c>
      <c r="S4" s="4" t="s">
        <v>365</v>
      </c>
      <c r="T4" s="4" t="s">
        <v>344</v>
      </c>
      <c r="U4" s="4" t="s">
        <v>345</v>
      </c>
      <c r="V4" s="4" t="s">
        <v>348</v>
      </c>
      <c r="W4" s="4" t="s">
        <v>366</v>
      </c>
      <c r="X4" s="4" t="s">
        <v>367</v>
      </c>
      <c r="Y4" s="4" t="s">
        <v>368</v>
      </c>
      <c r="Z4" s="4" t="s">
        <v>369</v>
      </c>
      <c r="AA4" s="4" t="s">
        <v>347</v>
      </c>
      <c r="AB4" s="4" t="s">
        <v>370</v>
      </c>
      <c r="AC4" s="4" t="s">
        <v>371</v>
      </c>
      <c r="AD4" s="4" t="s">
        <v>350</v>
      </c>
      <c r="AE4" s="4" t="s">
        <v>372</v>
      </c>
      <c r="AF4" s="4" t="s">
        <v>373</v>
      </c>
      <c r="AG4" s="4" t="s">
        <v>352</v>
      </c>
    </row>
    <row r="5" ht="21.55" customHeight="1" spans="1:33">
      <c r="A5" s="4" t="s">
        <v>164</v>
      </c>
      <c r="B5" s="4" t="s">
        <v>165</v>
      </c>
      <c r="C5" s="4" t="s">
        <v>166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8" customHeight="1" spans="1:33">
      <c r="A6" s="6"/>
      <c r="B6" s="21"/>
      <c r="C6" s="21"/>
      <c r="D6" s="14"/>
      <c r="E6" s="14" t="s">
        <v>134</v>
      </c>
      <c r="F6" s="22">
        <v>61.4</v>
      </c>
      <c r="G6" s="22">
        <v>10</v>
      </c>
      <c r="H6" s="22">
        <v>10</v>
      </c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>
        <v>6</v>
      </c>
      <c r="W6" s="22"/>
      <c r="X6" s="22"/>
      <c r="Y6" s="22"/>
      <c r="Z6" s="22"/>
      <c r="AA6" s="22"/>
      <c r="AB6" s="22">
        <v>11</v>
      </c>
      <c r="AC6" s="22">
        <v>14.4</v>
      </c>
      <c r="AD6" s="22"/>
      <c r="AE6" s="22">
        <v>8</v>
      </c>
      <c r="AF6" s="22"/>
      <c r="AG6" s="22">
        <v>2</v>
      </c>
    </row>
    <row r="7" ht="22.8" customHeight="1" spans="1:33">
      <c r="A7" s="5"/>
      <c r="B7" s="5"/>
      <c r="C7" s="5"/>
      <c r="D7" s="8" t="s">
        <v>152</v>
      </c>
      <c r="E7" s="8" t="s">
        <v>4</v>
      </c>
      <c r="F7" s="22">
        <v>61.4</v>
      </c>
      <c r="G7" s="22">
        <v>10</v>
      </c>
      <c r="H7" s="22">
        <v>10</v>
      </c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>
        <v>6</v>
      </c>
      <c r="W7" s="22"/>
      <c r="X7" s="22"/>
      <c r="Y7" s="22"/>
      <c r="Z7" s="22"/>
      <c r="AA7" s="22"/>
      <c r="AB7" s="22">
        <v>11</v>
      </c>
      <c r="AC7" s="22">
        <v>14.4</v>
      </c>
      <c r="AD7" s="22"/>
      <c r="AE7" s="22">
        <v>8</v>
      </c>
      <c r="AF7" s="22"/>
      <c r="AG7" s="22">
        <v>2</v>
      </c>
    </row>
    <row r="8" ht="22.8" customHeight="1" spans="1:33">
      <c r="A8" s="5"/>
      <c r="B8" s="5"/>
      <c r="C8" s="5"/>
      <c r="D8" s="15" t="s">
        <v>153</v>
      </c>
      <c r="E8" s="15" t="s">
        <v>154</v>
      </c>
      <c r="F8" s="22">
        <v>61.4</v>
      </c>
      <c r="G8" s="22">
        <v>10</v>
      </c>
      <c r="H8" s="22">
        <v>10</v>
      </c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>
        <v>6</v>
      </c>
      <c r="W8" s="22"/>
      <c r="X8" s="22"/>
      <c r="Y8" s="22"/>
      <c r="Z8" s="22"/>
      <c r="AA8" s="22"/>
      <c r="AB8" s="22">
        <v>11</v>
      </c>
      <c r="AC8" s="22">
        <v>14.4</v>
      </c>
      <c r="AD8" s="22"/>
      <c r="AE8" s="22">
        <v>8</v>
      </c>
      <c r="AF8" s="22"/>
      <c r="AG8" s="22">
        <v>2</v>
      </c>
    </row>
    <row r="9" ht="22.8" customHeight="1" spans="1:33">
      <c r="A9" s="18" t="s">
        <v>168</v>
      </c>
      <c r="B9" s="18" t="s">
        <v>171</v>
      </c>
      <c r="C9" s="18" t="s">
        <v>174</v>
      </c>
      <c r="D9" s="9" t="s">
        <v>222</v>
      </c>
      <c r="E9" s="14" t="s">
        <v>223</v>
      </c>
      <c r="F9" s="16">
        <v>61.4</v>
      </c>
      <c r="G9" s="16">
        <v>10</v>
      </c>
      <c r="H9" s="16">
        <v>10</v>
      </c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>
        <v>6</v>
      </c>
      <c r="W9" s="16"/>
      <c r="X9" s="16"/>
      <c r="Y9" s="16"/>
      <c r="Z9" s="16"/>
      <c r="AA9" s="16"/>
      <c r="AB9" s="16">
        <v>11</v>
      </c>
      <c r="AC9" s="16">
        <v>14.4</v>
      </c>
      <c r="AD9" s="16"/>
      <c r="AE9" s="16">
        <v>8</v>
      </c>
      <c r="AF9" s="16"/>
      <c r="AG9" s="16">
        <v>2</v>
      </c>
    </row>
    <row r="10" ht="16.35" customHeight="1" spans="1:5">
      <c r="A10" s="11" t="s">
        <v>267</v>
      </c>
      <c r="B10" s="11"/>
      <c r="C10" s="11"/>
      <c r="D10" s="11"/>
      <c r="E10" s="11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4.4" outlineLevelCol="7"/>
  <cols>
    <col min="1" max="1" width="12.8888888888889" customWidth="1"/>
    <col min="2" max="2" width="29.712962962963" customWidth="1"/>
    <col min="3" max="3" width="20.7592592592593" customWidth="1"/>
    <col min="4" max="4" width="12.3518518518519" customWidth="1"/>
    <col min="5" max="5" width="10.3148148148148" customWidth="1"/>
    <col min="6" max="6" width="14.1203703703704" customWidth="1"/>
    <col min="7" max="8" width="13.7037037037037" customWidth="1"/>
  </cols>
  <sheetData>
    <row r="1" ht="16.35" customHeight="1" spans="1:8">
      <c r="A1" s="1"/>
      <c r="G1" s="12" t="s">
        <v>374</v>
      </c>
      <c r="H1" s="12"/>
    </row>
    <row r="2" ht="33.6" customHeight="1" spans="1:8">
      <c r="A2" s="2" t="s">
        <v>21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29</v>
      </c>
      <c r="B3" s="3"/>
      <c r="C3" s="3"/>
      <c r="D3" s="3"/>
      <c r="E3" s="3"/>
      <c r="F3" s="3"/>
      <c r="G3" s="3"/>
      <c r="H3" s="13" t="s">
        <v>30</v>
      </c>
    </row>
    <row r="4" ht="23.25" customHeight="1" spans="1:8">
      <c r="A4" s="4" t="s">
        <v>375</v>
      </c>
      <c r="B4" s="4" t="s">
        <v>376</v>
      </c>
      <c r="C4" s="4" t="s">
        <v>377</v>
      </c>
      <c r="D4" s="4" t="s">
        <v>378</v>
      </c>
      <c r="E4" s="4" t="s">
        <v>379</v>
      </c>
      <c r="F4" s="4"/>
      <c r="G4" s="4"/>
      <c r="H4" s="4" t="s">
        <v>380</v>
      </c>
    </row>
    <row r="5" ht="25.85" customHeight="1" spans="1:8">
      <c r="A5" s="4"/>
      <c r="B5" s="4"/>
      <c r="C5" s="4"/>
      <c r="D5" s="4"/>
      <c r="E5" s="4" t="s">
        <v>136</v>
      </c>
      <c r="F5" s="4" t="s">
        <v>381</v>
      </c>
      <c r="G5" s="4" t="s">
        <v>382</v>
      </c>
      <c r="H5" s="4"/>
    </row>
    <row r="6" ht="22.8" customHeight="1" spans="1:8">
      <c r="A6" s="5"/>
      <c r="B6" s="5" t="s">
        <v>134</v>
      </c>
      <c r="C6" s="7">
        <v>6</v>
      </c>
      <c r="D6" s="7"/>
      <c r="E6" s="7"/>
      <c r="F6" s="7"/>
      <c r="G6" s="7"/>
      <c r="H6" s="7">
        <v>6</v>
      </c>
    </row>
    <row r="7" ht="22.8" customHeight="1" spans="1:8">
      <c r="A7" s="8" t="s">
        <v>152</v>
      </c>
      <c r="B7" s="8" t="s">
        <v>4</v>
      </c>
      <c r="C7" s="7">
        <v>6</v>
      </c>
      <c r="D7" s="7"/>
      <c r="E7" s="7"/>
      <c r="F7" s="7"/>
      <c r="G7" s="7"/>
      <c r="H7" s="7">
        <v>6</v>
      </c>
    </row>
    <row r="8" ht="22.8" customHeight="1" spans="1:8">
      <c r="A8" s="9" t="s">
        <v>153</v>
      </c>
      <c r="B8" s="9" t="s">
        <v>154</v>
      </c>
      <c r="C8" s="16">
        <v>6</v>
      </c>
      <c r="D8" s="16"/>
      <c r="E8" s="10"/>
      <c r="F8" s="16"/>
      <c r="G8" s="16"/>
      <c r="H8" s="16">
        <v>6</v>
      </c>
    </row>
    <row r="9" ht="16.35" customHeight="1" spans="1:3">
      <c r="A9" s="11" t="s">
        <v>267</v>
      </c>
      <c r="B9" s="11"/>
      <c r="C9" s="11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:C13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203703703704" customWidth="1"/>
    <col min="8" max="8" width="16.287037037037" customWidth="1"/>
  </cols>
  <sheetData>
    <row r="1" ht="16.35" customHeight="1" spans="1:8">
      <c r="A1" s="1"/>
      <c r="G1" s="12" t="s">
        <v>383</v>
      </c>
      <c r="H1" s="12"/>
    </row>
    <row r="2" ht="38.8" customHeight="1" spans="1:8">
      <c r="A2" s="2" t="s">
        <v>22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29</v>
      </c>
      <c r="B3" s="3"/>
      <c r="C3" s="3"/>
      <c r="D3" s="3"/>
      <c r="E3" s="3"/>
      <c r="F3" s="3"/>
      <c r="G3" s="3"/>
      <c r="H3" s="13" t="s">
        <v>30</v>
      </c>
    </row>
    <row r="4" ht="23.25" customHeight="1" spans="1:8">
      <c r="A4" s="4" t="s">
        <v>157</v>
      </c>
      <c r="B4" s="4" t="s">
        <v>158</v>
      </c>
      <c r="C4" s="4" t="s">
        <v>134</v>
      </c>
      <c r="D4" s="4" t="s">
        <v>384</v>
      </c>
      <c r="E4" s="4"/>
      <c r="F4" s="4"/>
      <c r="G4" s="4"/>
      <c r="H4" s="4" t="s">
        <v>160</v>
      </c>
    </row>
    <row r="5" ht="19.8" customHeight="1" spans="1:8">
      <c r="A5" s="4"/>
      <c r="B5" s="4"/>
      <c r="C5" s="4"/>
      <c r="D5" s="4" t="s">
        <v>136</v>
      </c>
      <c r="E5" s="4" t="s">
        <v>251</v>
      </c>
      <c r="F5" s="4"/>
      <c r="G5" s="4" t="s">
        <v>252</v>
      </c>
      <c r="H5" s="4"/>
    </row>
    <row r="6" ht="27.6" customHeight="1" spans="1:8">
      <c r="A6" s="4"/>
      <c r="B6" s="4"/>
      <c r="C6" s="4"/>
      <c r="D6" s="4"/>
      <c r="E6" s="4" t="s">
        <v>230</v>
      </c>
      <c r="F6" s="4" t="s">
        <v>216</v>
      </c>
      <c r="G6" s="4"/>
      <c r="H6" s="4"/>
    </row>
    <row r="7" ht="22.8" customHeight="1" spans="1:8">
      <c r="A7" s="5"/>
      <c r="B7" s="6" t="s">
        <v>134</v>
      </c>
      <c r="C7" s="7">
        <v>14.7</v>
      </c>
      <c r="D7" s="7"/>
      <c r="E7" s="7"/>
      <c r="F7" s="7"/>
      <c r="G7" s="7"/>
      <c r="H7" s="7">
        <v>14.7</v>
      </c>
    </row>
    <row r="8" ht="22.8" customHeight="1" spans="1:8">
      <c r="A8" s="8" t="s">
        <v>152</v>
      </c>
      <c r="B8" s="8" t="s">
        <v>4</v>
      </c>
      <c r="C8" s="7">
        <v>14.7</v>
      </c>
      <c r="D8" s="7"/>
      <c r="E8" s="7"/>
      <c r="F8" s="7"/>
      <c r="G8" s="7"/>
      <c r="H8" s="7">
        <v>14.7</v>
      </c>
    </row>
    <row r="9" ht="22.8" customHeight="1" spans="1:8">
      <c r="A9" s="15" t="s">
        <v>153</v>
      </c>
      <c r="B9" s="15" t="s">
        <v>154</v>
      </c>
      <c r="C9" s="7">
        <v>14.7</v>
      </c>
      <c r="D9" s="7"/>
      <c r="E9" s="7"/>
      <c r="F9" s="7"/>
      <c r="G9" s="7"/>
      <c r="H9" s="7">
        <v>14.7</v>
      </c>
    </row>
    <row r="10" ht="22.8" customHeight="1" spans="1:8">
      <c r="A10" s="15" t="s">
        <v>197</v>
      </c>
      <c r="B10" s="15" t="s">
        <v>198</v>
      </c>
      <c r="C10" s="7">
        <v>14.7</v>
      </c>
      <c r="D10" s="7"/>
      <c r="E10" s="7"/>
      <c r="F10" s="7"/>
      <c r="G10" s="7"/>
      <c r="H10" s="7">
        <v>14.7</v>
      </c>
    </row>
    <row r="11" ht="22.8" customHeight="1" spans="1:8">
      <c r="A11" s="15" t="s">
        <v>385</v>
      </c>
      <c r="B11" s="15" t="s">
        <v>386</v>
      </c>
      <c r="C11" s="7">
        <v>14.7</v>
      </c>
      <c r="D11" s="7"/>
      <c r="E11" s="7"/>
      <c r="F11" s="7"/>
      <c r="G11" s="7"/>
      <c r="H11" s="7">
        <v>14.7</v>
      </c>
    </row>
    <row r="12" ht="22.8" customHeight="1" spans="1:8">
      <c r="A12" s="9" t="s">
        <v>387</v>
      </c>
      <c r="B12" s="9" t="s">
        <v>388</v>
      </c>
      <c r="C12" s="10">
        <v>14.7</v>
      </c>
      <c r="D12" s="10"/>
      <c r="E12" s="16"/>
      <c r="F12" s="16"/>
      <c r="G12" s="16"/>
      <c r="H12" s="16">
        <v>14.7</v>
      </c>
    </row>
    <row r="13" ht="16.35" customHeight="1" spans="1:3">
      <c r="A13" s="11" t="s">
        <v>267</v>
      </c>
      <c r="B13" s="11"/>
      <c r="C13" s="11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:F10"/>
    </sheetView>
  </sheetViews>
  <sheetFormatPr defaultColWidth="10" defaultRowHeight="14.4"/>
  <cols>
    <col min="1" max="1" width="4.47222222222222" customWidth="1"/>
    <col min="2" max="2" width="4.75" customWidth="1"/>
    <col min="3" max="3" width="5.01851851851852" customWidth="1"/>
    <col min="4" max="4" width="6.64814814814815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1"/>
      <c r="S1" s="12" t="s">
        <v>389</v>
      </c>
      <c r="T1" s="12"/>
    </row>
    <row r="2" ht="47.4" customHeight="1" spans="1:17">
      <c r="A2" s="2" t="s">
        <v>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24.15" customHeight="1" spans="1:20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3" t="s">
        <v>30</v>
      </c>
      <c r="T3" s="13"/>
    </row>
    <row r="4" ht="28" customHeight="1" spans="1:20">
      <c r="A4" s="4" t="s">
        <v>156</v>
      </c>
      <c r="B4" s="4"/>
      <c r="C4" s="4"/>
      <c r="D4" s="4" t="s">
        <v>205</v>
      </c>
      <c r="E4" s="4" t="s">
        <v>206</v>
      </c>
      <c r="F4" s="4" t="s">
        <v>207</v>
      </c>
      <c r="G4" s="4" t="s">
        <v>208</v>
      </c>
      <c r="H4" s="4" t="s">
        <v>209</v>
      </c>
      <c r="I4" s="4" t="s">
        <v>210</v>
      </c>
      <c r="J4" s="4" t="s">
        <v>211</v>
      </c>
      <c r="K4" s="4" t="s">
        <v>212</v>
      </c>
      <c r="L4" s="4" t="s">
        <v>213</v>
      </c>
      <c r="M4" s="4" t="s">
        <v>214</v>
      </c>
      <c r="N4" s="4" t="s">
        <v>215</v>
      </c>
      <c r="O4" s="4" t="s">
        <v>216</v>
      </c>
      <c r="P4" s="4" t="s">
        <v>217</v>
      </c>
      <c r="Q4" s="4" t="s">
        <v>218</v>
      </c>
      <c r="R4" s="4" t="s">
        <v>219</v>
      </c>
      <c r="S4" s="4" t="s">
        <v>220</v>
      </c>
      <c r="T4" s="4" t="s">
        <v>221</v>
      </c>
    </row>
    <row r="5" ht="20.25" customHeight="1" spans="1:20">
      <c r="A5" s="4" t="s">
        <v>164</v>
      </c>
      <c r="B5" s="4" t="s">
        <v>165</v>
      </c>
      <c r="C5" s="4" t="s">
        <v>166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5"/>
      <c r="B6" s="5"/>
      <c r="C6" s="5"/>
      <c r="D6" s="5"/>
      <c r="E6" s="5" t="s">
        <v>134</v>
      </c>
      <c r="F6" s="7">
        <v>14.7</v>
      </c>
      <c r="G6" s="7"/>
      <c r="H6" s="7"/>
      <c r="I6" s="7"/>
      <c r="J6" s="7">
        <v>14.7</v>
      </c>
      <c r="K6" s="7"/>
      <c r="L6" s="7"/>
      <c r="M6" s="7"/>
      <c r="N6" s="7"/>
      <c r="O6" s="7"/>
      <c r="P6" s="7"/>
      <c r="Q6" s="7"/>
      <c r="R6" s="7"/>
      <c r="S6" s="7"/>
      <c r="T6" s="7"/>
    </row>
    <row r="7" ht="22.8" customHeight="1" spans="1:20">
      <c r="A7" s="5"/>
      <c r="B7" s="5"/>
      <c r="C7" s="5"/>
      <c r="D7" s="8" t="s">
        <v>152</v>
      </c>
      <c r="E7" s="8" t="s">
        <v>4</v>
      </c>
      <c r="F7" s="7">
        <v>14.7</v>
      </c>
      <c r="G7" s="7"/>
      <c r="H7" s="7"/>
      <c r="I7" s="7"/>
      <c r="J7" s="7">
        <v>14.7</v>
      </c>
      <c r="K7" s="7"/>
      <c r="L7" s="7"/>
      <c r="M7" s="7"/>
      <c r="N7" s="7"/>
      <c r="O7" s="7"/>
      <c r="P7" s="7"/>
      <c r="Q7" s="7"/>
      <c r="R7" s="7"/>
      <c r="S7" s="7"/>
      <c r="T7" s="7"/>
    </row>
    <row r="8" ht="22.8" customHeight="1" spans="1:20">
      <c r="A8" s="17"/>
      <c r="B8" s="17"/>
      <c r="C8" s="17"/>
      <c r="D8" s="15" t="s">
        <v>153</v>
      </c>
      <c r="E8" s="15" t="s">
        <v>154</v>
      </c>
      <c r="F8" s="7">
        <v>14.7</v>
      </c>
      <c r="G8" s="7"/>
      <c r="H8" s="7"/>
      <c r="I8" s="7"/>
      <c r="J8" s="7">
        <v>14.7</v>
      </c>
      <c r="K8" s="7"/>
      <c r="L8" s="7"/>
      <c r="M8" s="7"/>
      <c r="N8" s="7"/>
      <c r="O8" s="7"/>
      <c r="P8" s="7"/>
      <c r="Q8" s="7"/>
      <c r="R8" s="7"/>
      <c r="S8" s="7"/>
      <c r="T8" s="7"/>
    </row>
    <row r="9" ht="22.8" customHeight="1" spans="1:20">
      <c r="A9" s="18" t="s">
        <v>196</v>
      </c>
      <c r="B9" s="18" t="s">
        <v>199</v>
      </c>
      <c r="C9" s="18" t="s">
        <v>177</v>
      </c>
      <c r="D9" s="9" t="s">
        <v>222</v>
      </c>
      <c r="E9" s="19" t="s">
        <v>227</v>
      </c>
      <c r="F9" s="20">
        <v>14.7</v>
      </c>
      <c r="G9" s="20"/>
      <c r="H9" s="20"/>
      <c r="I9" s="20"/>
      <c r="J9" s="20">
        <v>14.7</v>
      </c>
      <c r="K9" s="20"/>
      <c r="L9" s="20"/>
      <c r="M9" s="20"/>
      <c r="N9" s="20"/>
      <c r="O9" s="20"/>
      <c r="P9" s="20"/>
      <c r="Q9" s="20"/>
      <c r="R9" s="20"/>
      <c r="S9" s="20"/>
      <c r="T9" s="20"/>
    </row>
    <row r="10" ht="16.35" customHeight="1" spans="1:6">
      <c r="A10" s="11" t="s">
        <v>267</v>
      </c>
      <c r="B10" s="11"/>
      <c r="C10" s="11"/>
      <c r="D10" s="11"/>
      <c r="E10" s="11"/>
      <c r="F10" s="11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workbookViewId="0">
      <selection activeCell="F8" sqref="F8"/>
    </sheetView>
  </sheetViews>
  <sheetFormatPr defaultColWidth="10" defaultRowHeight="14.4" outlineLevelCol="2"/>
  <cols>
    <col min="1" max="1" width="6.37962962962963" customWidth="1"/>
    <col min="2" max="2" width="9.90740740740741" customWidth="1"/>
    <col min="3" max="3" width="52.3796296296296" customWidth="1"/>
  </cols>
  <sheetData>
    <row r="1" ht="32.75" customHeight="1" spans="1:3">
      <c r="A1" s="1"/>
      <c r="B1" s="23" t="s">
        <v>5</v>
      </c>
      <c r="C1" s="23"/>
    </row>
    <row r="2" ht="25" customHeight="1" spans="2:3">
      <c r="B2" s="23"/>
      <c r="C2" s="23"/>
    </row>
    <row r="3" ht="31.05" customHeight="1" spans="2:3">
      <c r="B3" s="45" t="s">
        <v>6</v>
      </c>
      <c r="C3" s="45"/>
    </row>
    <row r="4" ht="32.55" customHeight="1" spans="2:3">
      <c r="B4" s="46">
        <v>1</v>
      </c>
      <c r="C4" s="47" t="s">
        <v>7</v>
      </c>
    </row>
    <row r="5" ht="32.55" customHeight="1" spans="2:3">
      <c r="B5" s="46">
        <v>2</v>
      </c>
      <c r="C5" s="48" t="s">
        <v>8</v>
      </c>
    </row>
    <row r="6" ht="32.55" customHeight="1" spans="2:3">
      <c r="B6" s="46">
        <v>3</v>
      </c>
      <c r="C6" s="47" t="s">
        <v>9</v>
      </c>
    </row>
    <row r="7" ht="32.55" customHeight="1" spans="2:3">
      <c r="B7" s="46">
        <v>4</v>
      </c>
      <c r="C7" s="47" t="s">
        <v>10</v>
      </c>
    </row>
    <row r="8" ht="32.55" customHeight="1" spans="2:3">
      <c r="B8" s="46">
        <v>5</v>
      </c>
      <c r="C8" s="47" t="s">
        <v>11</v>
      </c>
    </row>
    <row r="9" ht="32.55" customHeight="1" spans="2:3">
      <c r="B9" s="46">
        <v>6</v>
      </c>
      <c r="C9" s="47" t="s">
        <v>12</v>
      </c>
    </row>
    <row r="10" ht="32.55" customHeight="1" spans="2:3">
      <c r="B10" s="46">
        <v>7</v>
      </c>
      <c r="C10" s="47" t="s">
        <v>13</v>
      </c>
    </row>
    <row r="11" ht="32.55" customHeight="1" spans="2:3">
      <c r="B11" s="46">
        <v>8</v>
      </c>
      <c r="C11" s="47" t="s">
        <v>14</v>
      </c>
    </row>
    <row r="12" ht="32.55" customHeight="1" spans="2:3">
      <c r="B12" s="46">
        <v>9</v>
      </c>
      <c r="C12" s="47" t="s">
        <v>15</v>
      </c>
    </row>
    <row r="13" ht="32.55" customHeight="1" spans="2:3">
      <c r="B13" s="46">
        <v>10</v>
      </c>
      <c r="C13" s="47" t="s">
        <v>16</v>
      </c>
    </row>
    <row r="14" ht="32.55" customHeight="1" spans="2:3">
      <c r="B14" s="46">
        <v>11</v>
      </c>
      <c r="C14" s="47" t="s">
        <v>17</v>
      </c>
    </row>
    <row r="15" ht="32.55" customHeight="1" spans="2:3">
      <c r="B15" s="46">
        <v>12</v>
      </c>
      <c r="C15" s="47" t="s">
        <v>18</v>
      </c>
    </row>
    <row r="16" ht="32.55" customHeight="1" spans="2:3">
      <c r="B16" s="46">
        <v>13</v>
      </c>
      <c r="C16" s="47" t="s">
        <v>19</v>
      </c>
    </row>
    <row r="17" ht="32.55" customHeight="1" spans="2:3">
      <c r="B17" s="46">
        <v>14</v>
      </c>
      <c r="C17" s="47" t="s">
        <v>20</v>
      </c>
    </row>
    <row r="18" ht="32.55" customHeight="1" spans="2:3">
      <c r="B18" s="46">
        <v>15</v>
      </c>
      <c r="C18" s="47" t="s">
        <v>21</v>
      </c>
    </row>
    <row r="19" ht="32.55" customHeight="1" spans="2:3">
      <c r="B19" s="46">
        <v>16</v>
      </c>
      <c r="C19" s="47" t="s">
        <v>22</v>
      </c>
    </row>
    <row r="20" ht="32.55" customHeight="1" spans="2:3">
      <c r="B20" s="46">
        <v>17</v>
      </c>
      <c r="C20" s="47" t="s">
        <v>23</v>
      </c>
    </row>
    <row r="21" ht="32.55" customHeight="1" spans="2:3">
      <c r="B21" s="46">
        <v>18</v>
      </c>
      <c r="C21" s="47" t="s">
        <v>24</v>
      </c>
    </row>
    <row r="22" ht="32.55" customHeight="1" spans="2:3">
      <c r="B22" s="46">
        <v>19</v>
      </c>
      <c r="C22" s="47" t="s">
        <v>25</v>
      </c>
    </row>
    <row r="23" ht="32.55" customHeight="1" spans="2:3">
      <c r="B23" s="46">
        <v>20</v>
      </c>
      <c r="C23" s="47" t="s">
        <v>26</v>
      </c>
    </row>
    <row r="24" ht="32.55" customHeight="1" spans="2:3">
      <c r="B24" s="46">
        <v>21</v>
      </c>
      <c r="C24" s="47" t="s">
        <v>27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E20" sqref="E20"/>
    </sheetView>
  </sheetViews>
  <sheetFormatPr defaultColWidth="10" defaultRowHeight="14.4"/>
  <cols>
    <col min="1" max="1" width="3.7962962962963" customWidth="1"/>
    <col min="2" max="3" width="3.93518518518518" customWidth="1"/>
    <col min="4" max="4" width="6.78703703703704" customWidth="1"/>
    <col min="5" max="5" width="15.8796296296296" customWidth="1"/>
    <col min="6" max="6" width="9.22222222222222" customWidth="1"/>
    <col min="7" max="20" width="7.18518518518519" customWidth="1"/>
    <col min="21" max="21" width="9.76851851851852" customWidth="1"/>
  </cols>
  <sheetData>
    <row r="1" ht="16.35" customHeight="1" spans="1:20">
      <c r="A1" s="1"/>
      <c r="S1" s="12" t="s">
        <v>390</v>
      </c>
      <c r="T1" s="12"/>
    </row>
    <row r="2" ht="47.4" customHeight="1" spans="1:20">
      <c r="A2" s="2" t="s">
        <v>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1.55" customHeight="1" spans="1:20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3" t="s">
        <v>30</v>
      </c>
      <c r="T3" s="13"/>
    </row>
    <row r="4" ht="29.3" customHeight="1" spans="1:20">
      <c r="A4" s="4" t="s">
        <v>156</v>
      </c>
      <c r="B4" s="4"/>
      <c r="C4" s="4"/>
      <c r="D4" s="4" t="s">
        <v>205</v>
      </c>
      <c r="E4" s="4" t="s">
        <v>206</v>
      </c>
      <c r="F4" s="4" t="s">
        <v>229</v>
      </c>
      <c r="G4" s="4" t="s">
        <v>159</v>
      </c>
      <c r="H4" s="4"/>
      <c r="I4" s="4"/>
      <c r="J4" s="4"/>
      <c r="K4" s="4" t="s">
        <v>160</v>
      </c>
      <c r="L4" s="4"/>
      <c r="M4" s="4"/>
      <c r="N4" s="4"/>
      <c r="O4" s="4"/>
      <c r="P4" s="4"/>
      <c r="Q4" s="4"/>
      <c r="R4" s="4"/>
      <c r="S4" s="4"/>
      <c r="T4" s="4"/>
    </row>
    <row r="5" ht="50" customHeight="1" spans="1:20">
      <c r="A5" s="4" t="s">
        <v>164</v>
      </c>
      <c r="B5" s="4" t="s">
        <v>165</v>
      </c>
      <c r="C5" s="4" t="s">
        <v>166</v>
      </c>
      <c r="D5" s="4"/>
      <c r="E5" s="4"/>
      <c r="F5" s="4"/>
      <c r="G5" s="4" t="s">
        <v>134</v>
      </c>
      <c r="H5" s="4" t="s">
        <v>230</v>
      </c>
      <c r="I5" s="4" t="s">
        <v>231</v>
      </c>
      <c r="J5" s="4" t="s">
        <v>216</v>
      </c>
      <c r="K5" s="4" t="s">
        <v>134</v>
      </c>
      <c r="L5" s="4" t="s">
        <v>233</v>
      </c>
      <c r="M5" s="4" t="s">
        <v>234</v>
      </c>
      <c r="N5" s="4" t="s">
        <v>218</v>
      </c>
      <c r="O5" s="4" t="s">
        <v>235</v>
      </c>
      <c r="P5" s="4" t="s">
        <v>236</v>
      </c>
      <c r="Q5" s="4" t="s">
        <v>237</v>
      </c>
      <c r="R5" s="4" t="s">
        <v>214</v>
      </c>
      <c r="S5" s="4" t="s">
        <v>217</v>
      </c>
      <c r="T5" s="4" t="s">
        <v>221</v>
      </c>
    </row>
    <row r="6" ht="22.8" customHeight="1" spans="1:20">
      <c r="A6" s="5"/>
      <c r="B6" s="5"/>
      <c r="C6" s="5"/>
      <c r="D6" s="5"/>
      <c r="E6" s="5" t="s">
        <v>134</v>
      </c>
      <c r="F6" s="7">
        <v>14.7</v>
      </c>
      <c r="G6" s="7"/>
      <c r="H6" s="7"/>
      <c r="I6" s="7"/>
      <c r="J6" s="7"/>
      <c r="K6" s="7">
        <v>14.7</v>
      </c>
      <c r="L6" s="7"/>
      <c r="M6" s="7"/>
      <c r="N6" s="7"/>
      <c r="O6" s="7">
        <v>14.7</v>
      </c>
      <c r="P6" s="7"/>
      <c r="Q6" s="7"/>
      <c r="R6" s="7"/>
      <c r="S6" s="7"/>
      <c r="T6" s="7"/>
    </row>
    <row r="7" ht="22.8" customHeight="1" spans="1:20">
      <c r="A7" s="5"/>
      <c r="B7" s="5"/>
      <c r="C7" s="5"/>
      <c r="D7" s="8" t="s">
        <v>152</v>
      </c>
      <c r="E7" s="8" t="s">
        <v>4</v>
      </c>
      <c r="F7" s="7">
        <v>14.7</v>
      </c>
      <c r="G7" s="7"/>
      <c r="H7" s="7"/>
      <c r="I7" s="7"/>
      <c r="J7" s="7"/>
      <c r="K7" s="7">
        <v>14.7</v>
      </c>
      <c r="L7" s="7"/>
      <c r="M7" s="7"/>
      <c r="N7" s="7"/>
      <c r="O7" s="7">
        <v>14.7</v>
      </c>
      <c r="P7" s="7"/>
      <c r="Q7" s="7"/>
      <c r="R7" s="7"/>
      <c r="S7" s="7"/>
      <c r="T7" s="7"/>
    </row>
    <row r="8" ht="22.8" customHeight="1" spans="1:20">
      <c r="A8" s="17"/>
      <c r="B8" s="17"/>
      <c r="C8" s="17"/>
      <c r="D8" s="15" t="s">
        <v>153</v>
      </c>
      <c r="E8" s="15" t="s">
        <v>154</v>
      </c>
      <c r="F8" s="7">
        <v>14.7</v>
      </c>
      <c r="G8" s="7"/>
      <c r="H8" s="7"/>
      <c r="I8" s="7"/>
      <c r="J8" s="7"/>
      <c r="K8" s="7">
        <v>14.7</v>
      </c>
      <c r="L8" s="7"/>
      <c r="M8" s="7"/>
      <c r="N8" s="7"/>
      <c r="O8" s="7">
        <v>14.7</v>
      </c>
      <c r="P8" s="7"/>
      <c r="Q8" s="7"/>
      <c r="R8" s="7"/>
      <c r="S8" s="7"/>
      <c r="T8" s="7"/>
    </row>
    <row r="9" ht="22.8" customHeight="1" spans="1:20">
      <c r="A9" s="18" t="s">
        <v>196</v>
      </c>
      <c r="B9" s="18" t="s">
        <v>199</v>
      </c>
      <c r="C9" s="18" t="s">
        <v>177</v>
      </c>
      <c r="D9" s="9" t="s">
        <v>222</v>
      </c>
      <c r="E9" s="19" t="s">
        <v>227</v>
      </c>
      <c r="F9" s="16">
        <v>14.7</v>
      </c>
      <c r="G9" s="10"/>
      <c r="H9" s="10"/>
      <c r="I9" s="10"/>
      <c r="J9" s="10"/>
      <c r="K9" s="10">
        <v>14.7</v>
      </c>
      <c r="L9" s="10"/>
      <c r="M9" s="10"/>
      <c r="N9" s="10"/>
      <c r="O9" s="10">
        <v>14.7</v>
      </c>
      <c r="P9" s="10"/>
      <c r="Q9" s="10"/>
      <c r="R9" s="10"/>
      <c r="S9" s="10"/>
      <c r="T9" s="10"/>
    </row>
    <row r="10" ht="16.35" customHeight="1" spans="1:7">
      <c r="A10" s="11" t="s">
        <v>267</v>
      </c>
      <c r="B10" s="11"/>
      <c r="C10" s="11"/>
      <c r="D10" s="11"/>
      <c r="E10" s="11"/>
      <c r="F10" s="11"/>
      <c r="G10" s="11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4.4" outlineLevelCol="7"/>
  <cols>
    <col min="1" max="1" width="11.1296296296296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7" width="15.3333333333333" customWidth="1"/>
    <col min="8" max="8" width="17.6388888888889" customWidth="1"/>
  </cols>
  <sheetData>
    <row r="1" ht="16.35" customHeight="1" spans="1:8">
      <c r="A1" s="1"/>
      <c r="H1" s="12" t="s">
        <v>391</v>
      </c>
    </row>
    <row r="2" ht="38.8" customHeight="1" spans="1:8">
      <c r="A2" s="2" t="s">
        <v>25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29</v>
      </c>
      <c r="B3" s="3"/>
      <c r="C3" s="3"/>
      <c r="D3" s="3"/>
      <c r="E3" s="3"/>
      <c r="F3" s="3"/>
      <c r="G3" s="3"/>
      <c r="H3" s="13" t="s">
        <v>30</v>
      </c>
    </row>
    <row r="4" ht="19.8" customHeight="1" spans="1:8">
      <c r="A4" s="4" t="s">
        <v>157</v>
      </c>
      <c r="B4" s="4" t="s">
        <v>158</v>
      </c>
      <c r="C4" s="4" t="s">
        <v>134</v>
      </c>
      <c r="D4" s="4" t="s">
        <v>392</v>
      </c>
      <c r="E4" s="4"/>
      <c r="F4" s="4"/>
      <c r="G4" s="4"/>
      <c r="H4" s="4" t="s">
        <v>160</v>
      </c>
    </row>
    <row r="5" ht="23.25" customHeight="1" spans="1:8">
      <c r="A5" s="4"/>
      <c r="B5" s="4"/>
      <c r="C5" s="4"/>
      <c r="D5" s="4" t="s">
        <v>136</v>
      </c>
      <c r="E5" s="4" t="s">
        <v>251</v>
      </c>
      <c r="F5" s="4"/>
      <c r="G5" s="4" t="s">
        <v>252</v>
      </c>
      <c r="H5" s="4"/>
    </row>
    <row r="6" ht="23.25" customHeight="1" spans="1:8">
      <c r="A6" s="4"/>
      <c r="B6" s="4"/>
      <c r="C6" s="4"/>
      <c r="D6" s="4"/>
      <c r="E6" s="4" t="s">
        <v>230</v>
      </c>
      <c r="F6" s="4" t="s">
        <v>216</v>
      </c>
      <c r="G6" s="4"/>
      <c r="H6" s="4"/>
    </row>
    <row r="7" ht="22.8" customHeight="1" spans="1:8">
      <c r="A7" s="5"/>
      <c r="B7" s="6" t="s">
        <v>134</v>
      </c>
      <c r="C7" s="7">
        <v>0</v>
      </c>
      <c r="D7" s="7"/>
      <c r="E7" s="7"/>
      <c r="F7" s="7"/>
      <c r="G7" s="7"/>
      <c r="H7" s="7"/>
    </row>
    <row r="8" ht="22.8" customHeight="1" spans="1:8">
      <c r="A8" s="8"/>
      <c r="B8" s="8"/>
      <c r="C8" s="7"/>
      <c r="D8" s="7"/>
      <c r="E8" s="7"/>
      <c r="F8" s="7"/>
      <c r="G8" s="7"/>
      <c r="H8" s="7"/>
    </row>
    <row r="9" ht="22.8" customHeight="1" spans="1:8">
      <c r="A9" s="15"/>
      <c r="B9" s="15"/>
      <c r="C9" s="7"/>
      <c r="D9" s="7"/>
      <c r="E9" s="7"/>
      <c r="F9" s="7"/>
      <c r="G9" s="7"/>
      <c r="H9" s="7"/>
    </row>
    <row r="10" ht="22.8" customHeight="1" spans="1:8">
      <c r="A10" s="15"/>
      <c r="B10" s="15"/>
      <c r="C10" s="7"/>
      <c r="D10" s="7"/>
      <c r="E10" s="7"/>
      <c r="F10" s="7"/>
      <c r="G10" s="7"/>
      <c r="H10" s="7"/>
    </row>
    <row r="11" ht="22.8" customHeight="1" spans="1:8">
      <c r="A11" s="15"/>
      <c r="B11" s="15"/>
      <c r="C11" s="7"/>
      <c r="D11" s="7"/>
      <c r="E11" s="7"/>
      <c r="F11" s="7"/>
      <c r="G11" s="7"/>
      <c r="H11" s="7"/>
    </row>
    <row r="12" ht="22.8" customHeight="1" spans="1:8">
      <c r="A12" s="9"/>
      <c r="B12" s="9"/>
      <c r="C12" s="10"/>
      <c r="D12" s="10"/>
      <c r="E12" s="16"/>
      <c r="F12" s="16"/>
      <c r="G12" s="16"/>
      <c r="H12" s="16"/>
    </row>
    <row r="13" ht="16.35" customHeight="1" spans="1:3">
      <c r="A13" s="11" t="s">
        <v>267</v>
      </c>
      <c r="B13" s="11"/>
      <c r="C13" s="11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4.4" outlineLevelCol="7"/>
  <cols>
    <col min="1" max="1" width="10.712962962963" customWidth="1"/>
    <col min="2" max="2" width="22.7962962962963" customWidth="1"/>
    <col min="3" max="3" width="19.2685185185185" customWidth="1"/>
    <col min="4" max="4" width="16.6944444444444" customWidth="1"/>
    <col min="5" max="6" width="16.4166666666667" customWidth="1"/>
    <col min="7" max="8" width="17.6388888888889" customWidth="1"/>
  </cols>
  <sheetData>
    <row r="1" ht="16.35" customHeight="1" spans="1:8">
      <c r="A1" s="1"/>
      <c r="H1" s="12" t="s">
        <v>393</v>
      </c>
    </row>
    <row r="2" ht="38.8" customHeight="1" spans="1:8">
      <c r="A2" s="2" t="s">
        <v>26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29</v>
      </c>
      <c r="B3" s="3"/>
      <c r="C3" s="3"/>
      <c r="D3" s="3"/>
      <c r="E3" s="3"/>
      <c r="F3" s="3"/>
      <c r="G3" s="3"/>
      <c r="H3" s="13" t="s">
        <v>30</v>
      </c>
    </row>
    <row r="4" ht="20.7" customHeight="1" spans="1:8">
      <c r="A4" s="4" t="s">
        <v>157</v>
      </c>
      <c r="B4" s="4" t="s">
        <v>158</v>
      </c>
      <c r="C4" s="4" t="s">
        <v>134</v>
      </c>
      <c r="D4" s="4" t="s">
        <v>394</v>
      </c>
      <c r="E4" s="4"/>
      <c r="F4" s="4"/>
      <c r="G4" s="4"/>
      <c r="H4" s="4" t="s">
        <v>160</v>
      </c>
    </row>
    <row r="5" ht="18.95" customHeight="1" spans="1:8">
      <c r="A5" s="4"/>
      <c r="B5" s="4"/>
      <c r="C5" s="4"/>
      <c r="D5" s="4" t="s">
        <v>136</v>
      </c>
      <c r="E5" s="4" t="s">
        <v>251</v>
      </c>
      <c r="F5" s="4"/>
      <c r="G5" s="4" t="s">
        <v>252</v>
      </c>
      <c r="H5" s="4"/>
    </row>
    <row r="6" ht="24.15" customHeight="1" spans="1:8">
      <c r="A6" s="4"/>
      <c r="B6" s="4"/>
      <c r="C6" s="4"/>
      <c r="D6" s="4"/>
      <c r="E6" s="4" t="s">
        <v>230</v>
      </c>
      <c r="F6" s="4" t="s">
        <v>216</v>
      </c>
      <c r="G6" s="4"/>
      <c r="H6" s="4"/>
    </row>
    <row r="7" ht="22.8" customHeight="1" spans="1:8">
      <c r="A7" s="5"/>
      <c r="B7" s="6" t="s">
        <v>134</v>
      </c>
      <c r="C7" s="7">
        <v>0</v>
      </c>
      <c r="D7" s="7"/>
      <c r="E7" s="7"/>
      <c r="F7" s="7"/>
      <c r="G7" s="7"/>
      <c r="H7" s="7"/>
    </row>
    <row r="8" ht="22.8" customHeight="1" spans="1:8">
      <c r="A8" s="8"/>
      <c r="B8" s="8"/>
      <c r="C8" s="7"/>
      <c r="D8" s="7"/>
      <c r="E8" s="7"/>
      <c r="F8" s="7"/>
      <c r="G8" s="7"/>
      <c r="H8" s="7"/>
    </row>
    <row r="9" ht="22.8" customHeight="1" spans="1:8">
      <c r="A9" s="15"/>
      <c r="B9" s="15"/>
      <c r="C9" s="7"/>
      <c r="D9" s="7"/>
      <c r="E9" s="7"/>
      <c r="F9" s="7"/>
      <c r="G9" s="7"/>
      <c r="H9" s="7"/>
    </row>
    <row r="10" ht="22.8" customHeight="1" spans="1:8">
      <c r="A10" s="15"/>
      <c r="B10" s="15"/>
      <c r="C10" s="7"/>
      <c r="D10" s="7"/>
      <c r="E10" s="7"/>
      <c r="F10" s="7"/>
      <c r="G10" s="7"/>
      <c r="H10" s="7"/>
    </row>
    <row r="11" ht="22.8" customHeight="1" spans="1:8">
      <c r="A11" s="15"/>
      <c r="B11" s="15"/>
      <c r="C11" s="7"/>
      <c r="D11" s="7"/>
      <c r="E11" s="7"/>
      <c r="F11" s="7"/>
      <c r="G11" s="7"/>
      <c r="H11" s="7"/>
    </row>
    <row r="12" ht="22.8" customHeight="1" spans="1:8">
      <c r="A12" s="9"/>
      <c r="B12" s="9"/>
      <c r="C12" s="10"/>
      <c r="D12" s="10"/>
      <c r="E12" s="16"/>
      <c r="F12" s="16"/>
      <c r="G12" s="16"/>
      <c r="H12" s="16"/>
    </row>
    <row r="13" ht="16.35" customHeight="1" spans="1:4">
      <c r="A13" s="11" t="s">
        <v>267</v>
      </c>
      <c r="B13" s="11"/>
      <c r="C13" s="11"/>
      <c r="D13" s="11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C9" sqref="C9:C10"/>
    </sheetView>
  </sheetViews>
  <sheetFormatPr defaultColWidth="10" defaultRowHeight="14.4"/>
  <cols>
    <col min="1" max="1" width="10.0462962962963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1"/>
      <c r="M1" s="12" t="s">
        <v>395</v>
      </c>
      <c r="N1" s="12"/>
    </row>
    <row r="2" ht="45.7" customHeight="1" spans="1:14">
      <c r="A2" s="2" t="s">
        <v>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8.1" customHeight="1" spans="1:14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3" t="s">
        <v>30</v>
      </c>
      <c r="N3" s="13"/>
    </row>
    <row r="4" ht="26.05" customHeight="1" spans="1:14">
      <c r="A4" s="4" t="s">
        <v>205</v>
      </c>
      <c r="B4" s="4" t="s">
        <v>396</v>
      </c>
      <c r="C4" s="4" t="s">
        <v>397</v>
      </c>
      <c r="D4" s="4"/>
      <c r="E4" s="4"/>
      <c r="F4" s="4"/>
      <c r="G4" s="4"/>
      <c r="H4" s="4"/>
      <c r="I4" s="4"/>
      <c r="J4" s="4"/>
      <c r="K4" s="4"/>
      <c r="L4" s="4"/>
      <c r="M4" s="4" t="s">
        <v>398</v>
      </c>
      <c r="N4" s="4"/>
    </row>
    <row r="5" ht="31.9" customHeight="1" spans="1:14">
      <c r="A5" s="4"/>
      <c r="B5" s="4"/>
      <c r="C5" s="4" t="s">
        <v>399</v>
      </c>
      <c r="D5" s="4" t="s">
        <v>137</v>
      </c>
      <c r="E5" s="4"/>
      <c r="F5" s="4"/>
      <c r="G5" s="4"/>
      <c r="H5" s="4"/>
      <c r="I5" s="4"/>
      <c r="J5" s="4" t="s">
        <v>400</v>
      </c>
      <c r="K5" s="4" t="s">
        <v>139</v>
      </c>
      <c r="L5" s="4" t="s">
        <v>140</v>
      </c>
      <c r="M5" s="4" t="s">
        <v>401</v>
      </c>
      <c r="N5" s="4" t="s">
        <v>402</v>
      </c>
    </row>
    <row r="6" ht="44.85" customHeight="1" spans="1:14">
      <c r="A6" s="4"/>
      <c r="B6" s="4"/>
      <c r="C6" s="4"/>
      <c r="D6" s="4" t="s">
        <v>403</v>
      </c>
      <c r="E6" s="4" t="s">
        <v>404</v>
      </c>
      <c r="F6" s="4" t="s">
        <v>405</v>
      </c>
      <c r="G6" s="4" t="s">
        <v>406</v>
      </c>
      <c r="H6" s="4" t="s">
        <v>407</v>
      </c>
      <c r="I6" s="4" t="s">
        <v>408</v>
      </c>
      <c r="J6" s="4"/>
      <c r="K6" s="4"/>
      <c r="L6" s="4"/>
      <c r="M6" s="4"/>
      <c r="N6" s="4"/>
    </row>
    <row r="7" ht="22.8" customHeight="1" spans="1:14">
      <c r="A7" s="5"/>
      <c r="B7" s="6" t="s">
        <v>134</v>
      </c>
      <c r="C7" s="7">
        <v>223.8</v>
      </c>
      <c r="D7" s="7">
        <v>209.1</v>
      </c>
      <c r="E7" s="7"/>
      <c r="F7" s="7"/>
      <c r="G7" s="7"/>
      <c r="H7" s="7"/>
      <c r="I7" s="7"/>
      <c r="J7" s="7">
        <v>14.7</v>
      </c>
      <c r="K7" s="7"/>
      <c r="L7" s="7"/>
      <c r="M7" s="7">
        <v>209.1</v>
      </c>
      <c r="N7" s="5"/>
    </row>
    <row r="8" ht="22.8" customHeight="1" spans="1:14">
      <c r="A8" s="8" t="s">
        <v>152</v>
      </c>
      <c r="B8" s="8" t="s">
        <v>4</v>
      </c>
      <c r="C8" s="7">
        <v>223.8</v>
      </c>
      <c r="D8" s="7">
        <v>209.1</v>
      </c>
      <c r="E8" s="7"/>
      <c r="F8" s="7"/>
      <c r="G8" s="7"/>
      <c r="H8" s="7"/>
      <c r="I8" s="7"/>
      <c r="J8" s="7">
        <v>14.7</v>
      </c>
      <c r="K8" s="7"/>
      <c r="L8" s="7"/>
      <c r="M8" s="7">
        <v>209.1</v>
      </c>
      <c r="N8" s="5"/>
    </row>
    <row r="9" ht="22.8" customHeight="1" spans="1:14">
      <c r="A9" s="9" t="s">
        <v>409</v>
      </c>
      <c r="B9" s="9" t="s">
        <v>410</v>
      </c>
      <c r="C9" s="10">
        <v>209.1</v>
      </c>
      <c r="D9" s="10">
        <v>209.1</v>
      </c>
      <c r="E9" s="10"/>
      <c r="F9" s="10"/>
      <c r="G9" s="10"/>
      <c r="H9" s="10"/>
      <c r="I9" s="10"/>
      <c r="J9" s="10"/>
      <c r="K9" s="10"/>
      <c r="L9" s="10"/>
      <c r="M9" s="10">
        <v>209.1</v>
      </c>
      <c r="N9" s="14"/>
    </row>
    <row r="10" ht="22.8" customHeight="1" spans="1:14">
      <c r="A10" s="9" t="s">
        <v>409</v>
      </c>
      <c r="B10" s="9" t="s">
        <v>411</v>
      </c>
      <c r="C10" s="10">
        <v>14.7</v>
      </c>
      <c r="D10" s="10"/>
      <c r="E10" s="10"/>
      <c r="F10" s="10"/>
      <c r="G10" s="10"/>
      <c r="H10" s="10"/>
      <c r="I10" s="10"/>
      <c r="J10" s="10">
        <v>14.7</v>
      </c>
      <c r="K10" s="10"/>
      <c r="L10" s="10"/>
      <c r="M10" s="10">
        <v>14.7</v>
      </c>
      <c r="N10" s="14"/>
    </row>
    <row r="11" ht="16.35" customHeight="1" spans="1:4">
      <c r="A11" s="11" t="s">
        <v>267</v>
      </c>
      <c r="B11" s="11"/>
      <c r="C11" s="11"/>
      <c r="D11" s="11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1:D11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workbookViewId="0">
      <selection activeCell="F10" sqref="F6 F10"/>
    </sheetView>
  </sheetViews>
  <sheetFormatPr defaultColWidth="10" defaultRowHeight="14.4" outlineLevelCol="7"/>
  <cols>
    <col min="1" max="1" width="29.4537037037037" customWidth="1"/>
    <col min="2" max="2" width="10.1759259259259" customWidth="1"/>
    <col min="3" max="3" width="23.0648148148148" customWidth="1"/>
    <col min="4" max="4" width="10.5833333333333" customWidth="1"/>
    <col min="5" max="5" width="24.0185185185185" customWidth="1"/>
    <col min="6" max="6" width="10.4537037037037" customWidth="1"/>
    <col min="7" max="7" width="20.212962962963" customWidth="1"/>
    <col min="8" max="8" width="10.9907407407407" customWidth="1"/>
  </cols>
  <sheetData>
    <row r="1" ht="12.9" customHeight="1" spans="1:8">
      <c r="A1" s="1"/>
      <c r="H1" s="12" t="s">
        <v>28</v>
      </c>
    </row>
    <row r="2" ht="24.15" customHeight="1" spans="1:8">
      <c r="A2" s="44" t="s">
        <v>7</v>
      </c>
      <c r="B2" s="44"/>
      <c r="C2" s="44"/>
      <c r="D2" s="44"/>
      <c r="E2" s="44"/>
      <c r="F2" s="44"/>
      <c r="G2" s="44"/>
      <c r="H2" s="44"/>
    </row>
    <row r="3" ht="17.25" customHeight="1" spans="1:8">
      <c r="A3" s="3" t="s">
        <v>29</v>
      </c>
      <c r="B3" s="3"/>
      <c r="C3" s="3"/>
      <c r="D3" s="3"/>
      <c r="E3" s="3"/>
      <c r="F3" s="3"/>
      <c r="G3" s="13" t="s">
        <v>30</v>
      </c>
      <c r="H3" s="13"/>
    </row>
    <row r="4" ht="17.9" customHeight="1" spans="1:8">
      <c r="A4" s="4" t="s">
        <v>31</v>
      </c>
      <c r="B4" s="4"/>
      <c r="C4" s="4" t="s">
        <v>32</v>
      </c>
      <c r="D4" s="4"/>
      <c r="E4" s="4"/>
      <c r="F4" s="4"/>
      <c r="G4" s="4"/>
      <c r="H4" s="4"/>
    </row>
    <row r="5" ht="22.4" customHeight="1" spans="1:8">
      <c r="A5" s="4" t="s">
        <v>33</v>
      </c>
      <c r="B5" s="4" t="s">
        <v>34</v>
      </c>
      <c r="C5" s="4" t="s">
        <v>35</v>
      </c>
      <c r="D5" s="4" t="s">
        <v>34</v>
      </c>
      <c r="E5" s="4" t="s">
        <v>36</v>
      </c>
      <c r="F5" s="4" t="s">
        <v>34</v>
      </c>
      <c r="G5" s="4" t="s">
        <v>37</v>
      </c>
      <c r="H5" s="4" t="s">
        <v>34</v>
      </c>
    </row>
    <row r="6" ht="16.25" customHeight="1" spans="1:8">
      <c r="A6" s="5" t="s">
        <v>38</v>
      </c>
      <c r="B6" s="10">
        <f>685.87-B20</f>
        <v>671.17</v>
      </c>
      <c r="C6" s="14" t="s">
        <v>39</v>
      </c>
      <c r="D6" s="16">
        <f>F36-D13-D15-D17</f>
        <v>608.05</v>
      </c>
      <c r="E6" s="5" t="s">
        <v>40</v>
      </c>
      <c r="F6" s="7">
        <f>F7+F8</f>
        <v>462.07</v>
      </c>
      <c r="G6" s="14" t="s">
        <v>41</v>
      </c>
      <c r="H6" s="10">
        <f>H36-H7-H9</f>
        <v>400.67</v>
      </c>
    </row>
    <row r="7" ht="16.25" customHeight="1" spans="1:8">
      <c r="A7" s="14" t="s">
        <v>42</v>
      </c>
      <c r="B7" s="10"/>
      <c r="C7" s="14" t="s">
        <v>43</v>
      </c>
      <c r="D7" s="16"/>
      <c r="E7" s="14" t="s">
        <v>44</v>
      </c>
      <c r="F7" s="10">
        <v>400.67</v>
      </c>
      <c r="G7" s="14" t="s">
        <v>45</v>
      </c>
      <c r="H7" s="10">
        <f>61.4+F12</f>
        <v>270.5</v>
      </c>
    </row>
    <row r="8" ht="16.25" customHeight="1" spans="1:8">
      <c r="A8" s="5" t="s">
        <v>46</v>
      </c>
      <c r="B8" s="10"/>
      <c r="C8" s="14" t="s">
        <v>47</v>
      </c>
      <c r="D8" s="16"/>
      <c r="E8" s="14" t="s">
        <v>48</v>
      </c>
      <c r="F8" s="10">
        <v>61.4</v>
      </c>
      <c r="G8" s="14" t="s">
        <v>49</v>
      </c>
      <c r="H8" s="10"/>
    </row>
    <row r="9" ht="16.25" customHeight="1" spans="1:8">
      <c r="A9" s="14" t="s">
        <v>50</v>
      </c>
      <c r="B9" s="10"/>
      <c r="C9" s="14" t="s">
        <v>51</v>
      </c>
      <c r="D9" s="16"/>
      <c r="E9" s="14" t="s">
        <v>52</v>
      </c>
      <c r="F9" s="10"/>
      <c r="G9" s="14" t="s">
        <v>53</v>
      </c>
      <c r="H9" s="10">
        <v>14.7</v>
      </c>
    </row>
    <row r="10" ht="16.25" customHeight="1" spans="1:8">
      <c r="A10" s="14" t="s">
        <v>54</v>
      </c>
      <c r="B10" s="10"/>
      <c r="C10" s="14" t="s">
        <v>55</v>
      </c>
      <c r="D10" s="16"/>
      <c r="E10" s="5" t="s">
        <v>56</v>
      </c>
      <c r="F10" s="7">
        <v>223.8</v>
      </c>
      <c r="G10" s="14" t="s">
        <v>57</v>
      </c>
      <c r="H10" s="10"/>
    </row>
    <row r="11" ht="16.25" customHeight="1" spans="1:8">
      <c r="A11" s="14" t="s">
        <v>58</v>
      </c>
      <c r="B11" s="10"/>
      <c r="C11" s="14" t="s">
        <v>59</v>
      </c>
      <c r="D11" s="16"/>
      <c r="E11" s="14" t="s">
        <v>60</v>
      </c>
      <c r="F11" s="10"/>
      <c r="G11" s="14" t="s">
        <v>61</v>
      </c>
      <c r="H11" s="10"/>
    </row>
    <row r="12" ht="16.25" customHeight="1" spans="1:8">
      <c r="A12" s="14" t="s">
        <v>62</v>
      </c>
      <c r="B12" s="10"/>
      <c r="C12" s="14" t="s">
        <v>63</v>
      </c>
      <c r="D12" s="16"/>
      <c r="E12" s="14" t="s">
        <v>64</v>
      </c>
      <c r="F12" s="10">
        <f>F10-F15</f>
        <v>209.1</v>
      </c>
      <c r="G12" s="14" t="s">
        <v>65</v>
      </c>
      <c r="H12" s="10"/>
    </row>
    <row r="13" ht="16.25" customHeight="1" spans="1:8">
      <c r="A13" s="14" t="s">
        <v>66</v>
      </c>
      <c r="B13" s="10"/>
      <c r="C13" s="14" t="s">
        <v>67</v>
      </c>
      <c r="D13" s="16">
        <v>40.87</v>
      </c>
      <c r="E13" s="14" t="s">
        <v>68</v>
      </c>
      <c r="F13" s="10"/>
      <c r="G13" s="14" t="s">
        <v>69</v>
      </c>
      <c r="H13" s="10"/>
    </row>
    <row r="14" ht="16.25" customHeight="1" spans="1:8">
      <c r="A14" s="14" t="s">
        <v>70</v>
      </c>
      <c r="B14" s="10"/>
      <c r="C14" s="14" t="s">
        <v>71</v>
      </c>
      <c r="D14" s="16"/>
      <c r="E14" s="14" t="s">
        <v>72</v>
      </c>
      <c r="F14" s="10"/>
      <c r="G14" s="14" t="s">
        <v>73</v>
      </c>
      <c r="H14" s="10"/>
    </row>
    <row r="15" ht="16.25" customHeight="1" spans="1:8">
      <c r="A15" s="14" t="s">
        <v>74</v>
      </c>
      <c r="B15" s="10"/>
      <c r="C15" s="14" t="s">
        <v>75</v>
      </c>
      <c r="D15" s="16">
        <v>22.25</v>
      </c>
      <c r="E15" s="14" t="s">
        <v>76</v>
      </c>
      <c r="F15" s="10">
        <v>14.7</v>
      </c>
      <c r="G15" s="14" t="s">
        <v>77</v>
      </c>
      <c r="H15" s="10"/>
    </row>
    <row r="16" ht="16.25" customHeight="1" spans="1:8">
      <c r="A16" s="14" t="s">
        <v>78</v>
      </c>
      <c r="B16" s="10"/>
      <c r="C16" s="14" t="s">
        <v>79</v>
      </c>
      <c r="D16" s="16"/>
      <c r="E16" s="14" t="s">
        <v>80</v>
      </c>
      <c r="F16" s="10"/>
      <c r="G16" s="14" t="s">
        <v>81</v>
      </c>
      <c r="H16" s="10"/>
    </row>
    <row r="17" ht="16.25" customHeight="1" spans="1:8">
      <c r="A17" s="14" t="s">
        <v>82</v>
      </c>
      <c r="B17" s="10"/>
      <c r="C17" s="14" t="s">
        <v>83</v>
      </c>
      <c r="D17" s="16">
        <v>14.7</v>
      </c>
      <c r="E17" s="14" t="s">
        <v>84</v>
      </c>
      <c r="F17" s="10"/>
      <c r="G17" s="14" t="s">
        <v>85</v>
      </c>
      <c r="H17" s="10"/>
    </row>
    <row r="18" ht="16.25" customHeight="1" spans="1:8">
      <c r="A18" s="14" t="s">
        <v>86</v>
      </c>
      <c r="B18" s="10"/>
      <c r="C18" s="14" t="s">
        <v>87</v>
      </c>
      <c r="D18" s="16"/>
      <c r="E18" s="14" t="s">
        <v>88</v>
      </c>
      <c r="F18" s="10"/>
      <c r="G18" s="14" t="s">
        <v>89</v>
      </c>
      <c r="H18" s="10"/>
    </row>
    <row r="19" ht="16.25" customHeight="1" spans="1:8">
      <c r="A19" s="14" t="s">
        <v>90</v>
      </c>
      <c r="B19" s="10"/>
      <c r="C19" s="14" t="s">
        <v>91</v>
      </c>
      <c r="D19" s="16"/>
      <c r="E19" s="14" t="s">
        <v>92</v>
      </c>
      <c r="F19" s="10"/>
      <c r="G19" s="14" t="s">
        <v>93</v>
      </c>
      <c r="H19" s="10"/>
    </row>
    <row r="20" ht="16.25" customHeight="1" spans="1:8">
      <c r="A20" s="5" t="s">
        <v>94</v>
      </c>
      <c r="B20" s="10">
        <v>14.7</v>
      </c>
      <c r="C20" s="14" t="s">
        <v>95</v>
      </c>
      <c r="D20" s="16"/>
      <c r="E20" s="14" t="s">
        <v>96</v>
      </c>
      <c r="F20" s="10"/>
      <c r="G20" s="14"/>
      <c r="H20" s="10"/>
    </row>
    <row r="21" ht="16.25" customHeight="1" spans="1:8">
      <c r="A21" s="5" t="s">
        <v>97</v>
      </c>
      <c r="B21" s="7"/>
      <c r="C21" s="14" t="s">
        <v>98</v>
      </c>
      <c r="D21" s="16"/>
      <c r="E21" s="5" t="s">
        <v>99</v>
      </c>
      <c r="F21" s="7"/>
      <c r="G21" s="14"/>
      <c r="H21" s="10"/>
    </row>
    <row r="22" ht="16.25" customHeight="1" spans="1:8">
      <c r="A22" s="5" t="s">
        <v>100</v>
      </c>
      <c r="B22" s="7"/>
      <c r="C22" s="14" t="s">
        <v>101</v>
      </c>
      <c r="D22" s="16"/>
      <c r="E22" s="14"/>
      <c r="F22" s="14"/>
      <c r="G22" s="14"/>
      <c r="H22" s="10"/>
    </row>
    <row r="23" ht="16.25" customHeight="1" spans="1:8">
      <c r="A23" s="5" t="s">
        <v>102</v>
      </c>
      <c r="B23" s="7"/>
      <c r="C23" s="14" t="s">
        <v>103</v>
      </c>
      <c r="D23" s="16"/>
      <c r="E23" s="14"/>
      <c r="F23" s="14"/>
      <c r="G23" s="14"/>
      <c r="H23" s="10"/>
    </row>
    <row r="24" ht="16.25" customHeight="1" spans="1:8">
      <c r="A24" s="5" t="s">
        <v>104</v>
      </c>
      <c r="B24" s="7"/>
      <c r="C24" s="14" t="s">
        <v>105</v>
      </c>
      <c r="D24" s="16"/>
      <c r="E24" s="14"/>
      <c r="F24" s="14"/>
      <c r="G24" s="14"/>
      <c r="H24" s="10"/>
    </row>
    <row r="25" ht="16.25" customHeight="1" spans="1:8">
      <c r="A25" s="14" t="s">
        <v>106</v>
      </c>
      <c r="B25" s="10"/>
      <c r="C25" s="14" t="s">
        <v>107</v>
      </c>
      <c r="D25" s="16"/>
      <c r="E25" s="14"/>
      <c r="F25" s="14"/>
      <c r="G25" s="14"/>
      <c r="H25" s="10"/>
    </row>
    <row r="26" ht="16.25" customHeight="1" spans="1:8">
      <c r="A26" s="14" t="s">
        <v>108</v>
      </c>
      <c r="B26" s="10"/>
      <c r="C26" s="14" t="s">
        <v>109</v>
      </c>
      <c r="D26" s="16"/>
      <c r="E26" s="14"/>
      <c r="F26" s="14"/>
      <c r="G26" s="14"/>
      <c r="H26" s="10"/>
    </row>
    <row r="27" ht="16.25" customHeight="1" spans="1:8">
      <c r="A27" s="14" t="s">
        <v>110</v>
      </c>
      <c r="B27" s="10"/>
      <c r="C27" s="14" t="s">
        <v>111</v>
      </c>
      <c r="D27" s="16"/>
      <c r="E27" s="14"/>
      <c r="F27" s="14"/>
      <c r="G27" s="14"/>
      <c r="H27" s="10"/>
    </row>
    <row r="28" ht="16.25" customHeight="1" spans="1:8">
      <c r="A28" s="5" t="s">
        <v>112</v>
      </c>
      <c r="B28" s="7"/>
      <c r="C28" s="14" t="s">
        <v>113</v>
      </c>
      <c r="D28" s="16"/>
      <c r="E28" s="14"/>
      <c r="F28" s="14"/>
      <c r="G28" s="14"/>
      <c r="H28" s="10"/>
    </row>
    <row r="29" ht="16.25" customHeight="1" spans="1:8">
      <c r="A29" s="5" t="s">
        <v>114</v>
      </c>
      <c r="B29" s="7"/>
      <c r="C29" s="14" t="s">
        <v>115</v>
      </c>
      <c r="D29" s="16"/>
      <c r="E29" s="14"/>
      <c r="F29" s="14"/>
      <c r="G29" s="14"/>
      <c r="H29" s="10"/>
    </row>
    <row r="30" ht="16.25" customHeight="1" spans="1:8">
      <c r="A30" s="5" t="s">
        <v>116</v>
      </c>
      <c r="B30" s="7"/>
      <c r="C30" s="14" t="s">
        <v>117</v>
      </c>
      <c r="D30" s="16"/>
      <c r="E30" s="14"/>
      <c r="F30" s="14"/>
      <c r="G30" s="14"/>
      <c r="H30" s="10"/>
    </row>
    <row r="31" ht="16.25" customHeight="1" spans="1:8">
      <c r="A31" s="5" t="s">
        <v>118</v>
      </c>
      <c r="B31" s="7"/>
      <c r="C31" s="14" t="s">
        <v>119</v>
      </c>
      <c r="D31" s="16"/>
      <c r="E31" s="14"/>
      <c r="F31" s="14"/>
      <c r="G31" s="14"/>
      <c r="H31" s="10"/>
    </row>
    <row r="32" ht="16.25" customHeight="1" spans="1:8">
      <c r="A32" s="5" t="s">
        <v>120</v>
      </c>
      <c r="B32" s="7"/>
      <c r="C32" s="14" t="s">
        <v>121</v>
      </c>
      <c r="D32" s="16"/>
      <c r="E32" s="14"/>
      <c r="F32" s="14"/>
      <c r="G32" s="14"/>
      <c r="H32" s="10"/>
    </row>
    <row r="33" ht="16.25" customHeight="1" spans="1:8">
      <c r="A33" s="14"/>
      <c r="B33" s="14"/>
      <c r="C33" s="14" t="s">
        <v>122</v>
      </c>
      <c r="D33" s="16"/>
      <c r="E33" s="14"/>
      <c r="F33" s="14"/>
      <c r="G33" s="14"/>
      <c r="H33" s="14"/>
    </row>
    <row r="34" ht="16.25" customHeight="1" spans="1:8">
      <c r="A34" s="14"/>
      <c r="B34" s="14"/>
      <c r="C34" s="14" t="s">
        <v>123</v>
      </c>
      <c r="D34" s="16"/>
      <c r="E34" s="14"/>
      <c r="F34" s="14"/>
      <c r="G34" s="14"/>
      <c r="H34" s="14"/>
    </row>
    <row r="35" ht="16.25" customHeight="1" spans="1:8">
      <c r="A35" s="14"/>
      <c r="B35" s="14"/>
      <c r="C35" s="14" t="s">
        <v>124</v>
      </c>
      <c r="D35" s="16"/>
      <c r="E35" s="14"/>
      <c r="F35" s="14"/>
      <c r="G35" s="14"/>
      <c r="H35" s="14"/>
    </row>
    <row r="36" ht="16.25" customHeight="1" spans="1:8">
      <c r="A36" s="5" t="s">
        <v>125</v>
      </c>
      <c r="B36" s="7">
        <f>D36</f>
        <v>685.87</v>
      </c>
      <c r="C36" s="5" t="s">
        <v>126</v>
      </c>
      <c r="D36" s="7">
        <f>F36</f>
        <v>685.87</v>
      </c>
      <c r="E36" s="5" t="s">
        <v>126</v>
      </c>
      <c r="F36" s="7">
        <f>F6+F10</f>
        <v>685.87</v>
      </c>
      <c r="G36" s="5" t="s">
        <v>126</v>
      </c>
      <c r="H36" s="7">
        <f>F36</f>
        <v>685.87</v>
      </c>
    </row>
    <row r="37" ht="16.25" customHeight="1" spans="1:8">
      <c r="A37" s="5" t="s">
        <v>127</v>
      </c>
      <c r="B37" s="7"/>
      <c r="C37" s="5" t="s">
        <v>128</v>
      </c>
      <c r="D37" s="7"/>
      <c r="E37" s="5" t="s">
        <v>128</v>
      </c>
      <c r="F37" s="7"/>
      <c r="G37" s="5" t="s">
        <v>128</v>
      </c>
      <c r="H37" s="7"/>
    </row>
    <row r="38" ht="16.25" customHeight="1" spans="1:8">
      <c r="A38" s="14"/>
      <c r="B38" s="10"/>
      <c r="C38" s="14"/>
      <c r="D38" s="10"/>
      <c r="E38" s="5"/>
      <c r="F38" s="7"/>
      <c r="G38" s="5"/>
      <c r="H38" s="7"/>
    </row>
    <row r="39" ht="16.25" customHeight="1" spans="1:8">
      <c r="A39" s="5" t="s">
        <v>129</v>
      </c>
      <c r="B39" s="7">
        <f>B36</f>
        <v>685.87</v>
      </c>
      <c r="C39" s="5" t="s">
        <v>130</v>
      </c>
      <c r="D39" s="7">
        <f>D36</f>
        <v>685.87</v>
      </c>
      <c r="E39" s="5" t="s">
        <v>130</v>
      </c>
      <c r="F39" s="7">
        <f>F36</f>
        <v>685.87</v>
      </c>
      <c r="G39" s="5" t="s">
        <v>130</v>
      </c>
      <c r="H39" s="7">
        <f>H36</f>
        <v>685.87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C24" sqref="C24"/>
    </sheetView>
  </sheetViews>
  <sheetFormatPr defaultColWidth="10" defaultRowHeight="14.4"/>
  <cols>
    <col min="1" max="1" width="5.83333333333333" customWidth="1"/>
    <col min="2" max="2" width="16.1481481481481" customWidth="1"/>
    <col min="3" max="3" width="8.27777777777778" customWidth="1"/>
    <col min="4" max="25" width="7.69444444444444" customWidth="1"/>
  </cols>
  <sheetData>
    <row r="1" ht="16.35" customHeight="1" spans="1:25">
      <c r="A1" s="1"/>
      <c r="X1" s="12" t="s">
        <v>131</v>
      </c>
      <c r="Y1" s="12"/>
    </row>
    <row r="2" ht="33.6" customHeight="1" spans="1:25">
      <c r="A2" s="2" t="s">
        <v>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22.4" customHeight="1" spans="1:25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13" t="s">
        <v>30</v>
      </c>
      <c r="Y3" s="13"/>
    </row>
    <row r="4" ht="22.4" customHeight="1" spans="1:25">
      <c r="A4" s="6" t="s">
        <v>132</v>
      </c>
      <c r="B4" s="6" t="s">
        <v>133</v>
      </c>
      <c r="C4" s="6" t="s">
        <v>134</v>
      </c>
      <c r="D4" s="6" t="s">
        <v>135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 t="s">
        <v>127</v>
      </c>
      <c r="T4" s="6"/>
      <c r="U4" s="6"/>
      <c r="V4" s="6"/>
      <c r="W4" s="6"/>
      <c r="X4" s="6"/>
      <c r="Y4" s="6"/>
    </row>
    <row r="5" ht="22.4" customHeight="1" spans="1:25">
      <c r="A5" s="6"/>
      <c r="B5" s="6"/>
      <c r="C5" s="6"/>
      <c r="D5" s="6" t="s">
        <v>136</v>
      </c>
      <c r="E5" s="6" t="s">
        <v>137</v>
      </c>
      <c r="F5" s="6" t="s">
        <v>138</v>
      </c>
      <c r="G5" s="6" t="s">
        <v>139</v>
      </c>
      <c r="H5" s="6" t="s">
        <v>140</v>
      </c>
      <c r="I5" s="6" t="s">
        <v>141</v>
      </c>
      <c r="J5" s="6" t="s">
        <v>142</v>
      </c>
      <c r="K5" s="6"/>
      <c r="L5" s="6"/>
      <c r="M5" s="6"/>
      <c r="N5" s="6" t="s">
        <v>143</v>
      </c>
      <c r="O5" s="6" t="s">
        <v>144</v>
      </c>
      <c r="P5" s="6" t="s">
        <v>145</v>
      </c>
      <c r="Q5" s="6" t="s">
        <v>146</v>
      </c>
      <c r="R5" s="6" t="s">
        <v>147</v>
      </c>
      <c r="S5" s="6" t="s">
        <v>136</v>
      </c>
      <c r="T5" s="6" t="s">
        <v>137</v>
      </c>
      <c r="U5" s="6" t="s">
        <v>138</v>
      </c>
      <c r="V5" s="6" t="s">
        <v>139</v>
      </c>
      <c r="W5" s="6" t="s">
        <v>140</v>
      </c>
      <c r="X5" s="6" t="s">
        <v>141</v>
      </c>
      <c r="Y5" s="6" t="s">
        <v>148</v>
      </c>
    </row>
    <row r="6" ht="22.4" customHeight="1" spans="1:25">
      <c r="A6" s="6"/>
      <c r="B6" s="6"/>
      <c r="C6" s="6"/>
      <c r="D6" s="6"/>
      <c r="E6" s="6"/>
      <c r="F6" s="6"/>
      <c r="G6" s="6"/>
      <c r="H6" s="6"/>
      <c r="I6" s="6"/>
      <c r="J6" s="6" t="s">
        <v>149</v>
      </c>
      <c r="K6" s="6" t="s">
        <v>150</v>
      </c>
      <c r="L6" s="6" t="s">
        <v>151</v>
      </c>
      <c r="M6" s="6" t="s">
        <v>140</v>
      </c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ht="22.8" customHeight="1" spans="1:25">
      <c r="A7" s="5"/>
      <c r="B7" s="5" t="s">
        <v>134</v>
      </c>
      <c r="C7" s="22">
        <f>C8</f>
        <v>685.87</v>
      </c>
      <c r="D7" s="22">
        <f>E7+F7</f>
        <v>685.87</v>
      </c>
      <c r="E7" s="22">
        <f>E8</f>
        <v>671.17</v>
      </c>
      <c r="F7" s="22">
        <v>14.7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</row>
    <row r="8" ht="22.8" customHeight="1" spans="1:25">
      <c r="A8" s="8" t="s">
        <v>152</v>
      </c>
      <c r="B8" s="8" t="s">
        <v>4</v>
      </c>
      <c r="C8" s="22">
        <f>D8</f>
        <v>685.87</v>
      </c>
      <c r="D8" s="22">
        <f>E8+F8</f>
        <v>685.87</v>
      </c>
      <c r="E8" s="22">
        <f>E9</f>
        <v>671.17</v>
      </c>
      <c r="F8" s="22">
        <v>14.7</v>
      </c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</row>
    <row r="9" ht="22.8" customHeight="1" spans="1:25">
      <c r="A9" s="27" t="s">
        <v>153</v>
      </c>
      <c r="B9" s="27" t="s">
        <v>154</v>
      </c>
      <c r="C9" s="16">
        <f>D9</f>
        <v>685.87</v>
      </c>
      <c r="D9" s="16">
        <f>E9+F9</f>
        <v>685.87</v>
      </c>
      <c r="E9" s="10">
        <f>'1收支总表'!B6</f>
        <v>671.17</v>
      </c>
      <c r="F9" s="10">
        <v>14.7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ht="16.35" customHeight="1"/>
    <row r="11" ht="16.35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workbookViewId="0">
      <pane ySplit="6" topLeftCell="A15" activePane="bottomLeft" state="frozen"/>
      <selection/>
      <selection pane="bottomLeft" activeCell="G12" sqref="G12"/>
    </sheetView>
  </sheetViews>
  <sheetFormatPr defaultColWidth="10" defaultRowHeight="14.4"/>
  <cols>
    <col min="1" max="1" width="4.62037037037037" customWidth="1"/>
    <col min="2" max="2" width="4.87962962962963" customWidth="1"/>
    <col min="3" max="3" width="5.01851851851852" customWidth="1"/>
    <col min="4" max="4" width="16.0092592592593" customWidth="1"/>
    <col min="5" max="5" width="25.787037037037" customWidth="1"/>
    <col min="6" max="6" width="12.3518518518519" customWidth="1"/>
    <col min="7" max="7" width="11.3981481481481" customWidth="1"/>
    <col min="8" max="8" width="13.9722222222222" customWidth="1"/>
    <col min="9" max="9" width="14.7962962962963" customWidth="1"/>
    <col min="10" max="11" width="17.5" customWidth="1"/>
  </cols>
  <sheetData>
    <row r="1" ht="16.35" customHeight="1" spans="1:11">
      <c r="A1" s="1"/>
      <c r="D1" s="31"/>
      <c r="K1" s="12" t="s">
        <v>155</v>
      </c>
    </row>
    <row r="2" ht="31.9" customHeight="1" spans="1:11">
      <c r="A2" s="2" t="s">
        <v>9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5" customHeight="1" spans="1:11">
      <c r="A3" s="32" t="s">
        <v>29</v>
      </c>
      <c r="B3" s="32"/>
      <c r="C3" s="32"/>
      <c r="D3" s="32"/>
      <c r="E3" s="32"/>
      <c r="F3" s="32"/>
      <c r="G3" s="32"/>
      <c r="H3" s="32"/>
      <c r="I3" s="32"/>
      <c r="J3" s="32"/>
      <c r="K3" s="13" t="s">
        <v>30</v>
      </c>
    </row>
    <row r="4" ht="27.6" customHeight="1" spans="1:11">
      <c r="A4" s="4" t="s">
        <v>156</v>
      </c>
      <c r="B4" s="4"/>
      <c r="C4" s="4"/>
      <c r="D4" s="4" t="s">
        <v>157</v>
      </c>
      <c r="E4" s="4" t="s">
        <v>158</v>
      </c>
      <c r="F4" s="4" t="s">
        <v>134</v>
      </c>
      <c r="G4" s="4" t="s">
        <v>159</v>
      </c>
      <c r="H4" s="4" t="s">
        <v>160</v>
      </c>
      <c r="I4" s="4" t="s">
        <v>161</v>
      </c>
      <c r="J4" s="4" t="s">
        <v>162</v>
      </c>
      <c r="K4" s="4" t="s">
        <v>163</v>
      </c>
    </row>
    <row r="5" ht="25.85" customHeight="1" spans="1:11">
      <c r="A5" s="4" t="s">
        <v>164</v>
      </c>
      <c r="B5" s="4" t="s">
        <v>165</v>
      </c>
      <c r="C5" s="4" t="s">
        <v>166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21"/>
      <c r="B6" s="21"/>
      <c r="C6" s="21"/>
      <c r="D6" s="33" t="s">
        <v>134</v>
      </c>
      <c r="E6" s="33"/>
      <c r="F6" s="34">
        <v>685.87</v>
      </c>
      <c r="G6" s="35">
        <f>F6-H6</f>
        <v>462.07</v>
      </c>
      <c r="H6" s="35">
        <f>H7+H17</f>
        <v>223.8</v>
      </c>
      <c r="I6" s="35"/>
      <c r="J6" s="33"/>
      <c r="K6" s="33"/>
    </row>
    <row r="7" ht="22.8" customHeight="1" spans="1:11">
      <c r="A7" s="36"/>
      <c r="B7" s="36"/>
      <c r="C7" s="36"/>
      <c r="D7" s="37" t="s">
        <v>152</v>
      </c>
      <c r="E7" s="37" t="s">
        <v>4</v>
      </c>
      <c r="F7" s="34">
        <v>685.87</v>
      </c>
      <c r="G7" s="35">
        <v>462.07</v>
      </c>
      <c r="H7" s="35">
        <f>H8+H18</f>
        <v>223.8</v>
      </c>
      <c r="I7" s="35"/>
      <c r="J7" s="40"/>
      <c r="K7" s="40"/>
    </row>
    <row r="8" ht="22.8" customHeight="1" spans="1:11">
      <c r="A8" s="36"/>
      <c r="B8" s="36"/>
      <c r="C8" s="36"/>
      <c r="D8" s="37" t="s">
        <v>153</v>
      </c>
      <c r="E8" s="37" t="s">
        <v>167</v>
      </c>
      <c r="F8" s="34">
        <v>685.87</v>
      </c>
      <c r="G8" s="35">
        <f>749.67-H8</f>
        <v>525.87</v>
      </c>
      <c r="H8" s="35">
        <f>H9+H19</f>
        <v>223.8</v>
      </c>
      <c r="I8" s="35"/>
      <c r="J8" s="40"/>
      <c r="K8" s="40"/>
    </row>
    <row r="9" ht="20.7" customHeight="1" spans="1:11">
      <c r="A9" s="38" t="s">
        <v>168</v>
      </c>
      <c r="B9" s="39"/>
      <c r="C9" s="39"/>
      <c r="D9" s="37" t="s">
        <v>169</v>
      </c>
      <c r="E9" s="40" t="s">
        <v>170</v>
      </c>
      <c r="F9" s="34">
        <f>F8-F13-F16-F19</f>
        <v>608.05</v>
      </c>
      <c r="G9" s="35">
        <f>F9-H9</f>
        <v>398.95</v>
      </c>
      <c r="H9" s="35">
        <f>H10</f>
        <v>209.1</v>
      </c>
      <c r="I9" s="35"/>
      <c r="J9" s="40"/>
      <c r="K9" s="40"/>
    </row>
    <row r="10" ht="25" customHeight="1" spans="1:11">
      <c r="A10" s="38" t="s">
        <v>168</v>
      </c>
      <c r="B10" s="38" t="s">
        <v>171</v>
      </c>
      <c r="C10" s="39"/>
      <c r="D10" s="41" t="s">
        <v>172</v>
      </c>
      <c r="E10" s="42" t="s">
        <v>173</v>
      </c>
      <c r="F10" s="43">
        <f>F9</f>
        <v>608.05</v>
      </c>
      <c r="G10" s="35">
        <v>398.95</v>
      </c>
      <c r="H10" s="35">
        <f>H12</f>
        <v>209.1</v>
      </c>
      <c r="I10" s="35"/>
      <c r="J10" s="42"/>
      <c r="K10" s="42"/>
    </row>
    <row r="11" ht="28.45" customHeight="1" spans="1:11">
      <c r="A11" s="38" t="s">
        <v>168</v>
      </c>
      <c r="B11" s="38" t="s">
        <v>171</v>
      </c>
      <c r="C11" s="38" t="s">
        <v>174</v>
      </c>
      <c r="D11" s="41" t="s">
        <v>175</v>
      </c>
      <c r="E11" s="42" t="s">
        <v>176</v>
      </c>
      <c r="F11" s="43">
        <f>F10-F12</f>
        <v>398.95</v>
      </c>
      <c r="G11" s="43">
        <f>G10-G13-G16</f>
        <v>335.83</v>
      </c>
      <c r="H11" s="43"/>
      <c r="I11" s="43"/>
      <c r="J11" s="42"/>
      <c r="K11" s="42"/>
    </row>
    <row r="12" ht="28.45" customHeight="1" spans="1:11">
      <c r="A12" s="38" t="s">
        <v>168</v>
      </c>
      <c r="B12" s="38" t="s">
        <v>171</v>
      </c>
      <c r="C12" s="38" t="s">
        <v>177</v>
      </c>
      <c r="D12" s="41" t="s">
        <v>178</v>
      </c>
      <c r="E12" s="42" t="s">
        <v>179</v>
      </c>
      <c r="F12" s="43">
        <f>H12</f>
        <v>209.1</v>
      </c>
      <c r="G12" s="43"/>
      <c r="H12" s="43">
        <f>'1收支总表'!F12</f>
        <v>209.1</v>
      </c>
      <c r="I12" s="43"/>
      <c r="J12" s="42"/>
      <c r="K12" s="42"/>
    </row>
    <row r="13" ht="20.7" customHeight="1" spans="1:11">
      <c r="A13" s="38" t="s">
        <v>180</v>
      </c>
      <c r="B13" s="39"/>
      <c r="C13" s="39"/>
      <c r="D13" s="37" t="s">
        <v>181</v>
      </c>
      <c r="E13" s="40" t="s">
        <v>182</v>
      </c>
      <c r="F13" s="34">
        <f>F14</f>
        <v>40.87</v>
      </c>
      <c r="G13" s="35">
        <f>G14</f>
        <v>40.87</v>
      </c>
      <c r="H13" s="35"/>
      <c r="I13" s="35"/>
      <c r="J13" s="40"/>
      <c r="K13" s="40"/>
    </row>
    <row r="14" ht="25" customHeight="1" spans="1:11">
      <c r="A14" s="38" t="s">
        <v>180</v>
      </c>
      <c r="B14" s="38" t="s">
        <v>183</v>
      </c>
      <c r="C14" s="39"/>
      <c r="D14" s="41" t="s">
        <v>184</v>
      </c>
      <c r="E14" s="42" t="s">
        <v>185</v>
      </c>
      <c r="F14" s="43">
        <f>F15</f>
        <v>40.87</v>
      </c>
      <c r="G14" s="35">
        <f>G15</f>
        <v>40.87</v>
      </c>
      <c r="H14" s="35"/>
      <c r="I14" s="35"/>
      <c r="J14" s="42"/>
      <c r="K14" s="42"/>
    </row>
    <row r="15" ht="28.45" customHeight="1" spans="1:11">
      <c r="A15" s="38" t="s">
        <v>180</v>
      </c>
      <c r="B15" s="38" t="s">
        <v>183</v>
      </c>
      <c r="C15" s="38" t="s">
        <v>183</v>
      </c>
      <c r="D15" s="41" t="s">
        <v>186</v>
      </c>
      <c r="E15" s="42" t="s">
        <v>187</v>
      </c>
      <c r="F15" s="43">
        <f>G15</f>
        <v>40.87</v>
      </c>
      <c r="G15" s="43">
        <f>'1收支总表'!D13</f>
        <v>40.87</v>
      </c>
      <c r="H15" s="43"/>
      <c r="I15" s="43"/>
      <c r="J15" s="42"/>
      <c r="K15" s="42"/>
    </row>
    <row r="16" ht="20.7" customHeight="1" spans="1:11">
      <c r="A16" s="38" t="s">
        <v>188</v>
      </c>
      <c r="B16" s="39"/>
      <c r="C16" s="39"/>
      <c r="D16" s="37" t="s">
        <v>189</v>
      </c>
      <c r="E16" s="40" t="s">
        <v>190</v>
      </c>
      <c r="F16" s="34">
        <f>G16</f>
        <v>22.25</v>
      </c>
      <c r="G16" s="35">
        <f>G17</f>
        <v>22.25</v>
      </c>
      <c r="H16" s="35"/>
      <c r="I16" s="35"/>
      <c r="J16" s="40"/>
      <c r="K16" s="40"/>
    </row>
    <row r="17" ht="25" customHeight="1" spans="1:11">
      <c r="A17" s="38" t="s">
        <v>188</v>
      </c>
      <c r="B17" s="38" t="s">
        <v>191</v>
      </c>
      <c r="C17" s="39"/>
      <c r="D17" s="41" t="s">
        <v>192</v>
      </c>
      <c r="E17" s="42" t="s">
        <v>193</v>
      </c>
      <c r="F17" s="43">
        <f>F18</f>
        <v>22.25</v>
      </c>
      <c r="G17" s="35">
        <f>G18</f>
        <v>22.25</v>
      </c>
      <c r="H17" s="35"/>
      <c r="I17" s="35"/>
      <c r="J17" s="42"/>
      <c r="K17" s="42"/>
    </row>
    <row r="18" ht="28.45" customHeight="1" spans="1:11">
      <c r="A18" s="38" t="s">
        <v>188</v>
      </c>
      <c r="B18" s="38" t="s">
        <v>191</v>
      </c>
      <c r="C18" s="38" t="s">
        <v>174</v>
      </c>
      <c r="D18" s="41" t="s">
        <v>194</v>
      </c>
      <c r="E18" s="42" t="s">
        <v>195</v>
      </c>
      <c r="F18" s="43">
        <f>G18</f>
        <v>22.25</v>
      </c>
      <c r="G18" s="43">
        <f>'1收支总表'!D15</f>
        <v>22.25</v>
      </c>
      <c r="H18" s="43"/>
      <c r="I18" s="43"/>
      <c r="J18" s="42"/>
      <c r="K18" s="42"/>
    </row>
    <row r="19" ht="20.7" customHeight="1" spans="1:11">
      <c r="A19" s="38" t="s">
        <v>196</v>
      </c>
      <c r="B19" s="39"/>
      <c r="C19" s="39"/>
      <c r="D19" s="37" t="s">
        <v>197</v>
      </c>
      <c r="E19" s="40" t="s">
        <v>198</v>
      </c>
      <c r="F19" s="34">
        <v>14.7</v>
      </c>
      <c r="G19" s="35"/>
      <c r="H19" s="35">
        <v>14.7</v>
      </c>
      <c r="I19" s="35"/>
      <c r="J19" s="40"/>
      <c r="K19" s="40"/>
    </row>
    <row r="20" ht="25" customHeight="1" spans="1:11">
      <c r="A20" s="38" t="s">
        <v>196</v>
      </c>
      <c r="B20" s="38" t="s">
        <v>199</v>
      </c>
      <c r="C20" s="39"/>
      <c r="D20" s="41" t="s">
        <v>200</v>
      </c>
      <c r="E20" s="42" t="s">
        <v>201</v>
      </c>
      <c r="F20" s="43">
        <v>14.7</v>
      </c>
      <c r="G20" s="35"/>
      <c r="H20" s="35">
        <v>14.7</v>
      </c>
      <c r="I20" s="35"/>
      <c r="J20" s="42"/>
      <c r="K20" s="42"/>
    </row>
    <row r="21" ht="28.45" customHeight="1" spans="1:11">
      <c r="A21" s="38" t="s">
        <v>196</v>
      </c>
      <c r="B21" s="38" t="s">
        <v>199</v>
      </c>
      <c r="C21" s="38" t="s">
        <v>177</v>
      </c>
      <c r="D21" s="41" t="s">
        <v>202</v>
      </c>
      <c r="E21" s="42" t="s">
        <v>203</v>
      </c>
      <c r="F21" s="43">
        <v>14.7</v>
      </c>
      <c r="G21" s="43"/>
      <c r="H21" s="43">
        <v>14.7</v>
      </c>
      <c r="I21" s="43"/>
      <c r="J21" s="42"/>
      <c r="K21" s="42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I11" sqref="I11"/>
    </sheetView>
  </sheetViews>
  <sheetFormatPr defaultColWidth="10" defaultRowHeight="14.4"/>
  <cols>
    <col min="1" max="1" width="3.66666666666667" customWidth="1"/>
    <col min="2" max="2" width="4.75" customWidth="1"/>
    <col min="3" max="3" width="4.62037037037037" customWidth="1"/>
    <col min="4" max="4" width="7.32407407407407" customWidth="1"/>
    <col min="5" max="5" width="20.0833333333333" customWidth="1"/>
    <col min="6" max="6" width="9.22222222222222" customWidth="1"/>
    <col min="7" max="12" width="7.18518518518519" customWidth="1"/>
    <col min="13" max="13" width="6.78703703703704" customWidth="1"/>
    <col min="14" max="17" width="7.18518518518519" customWidth="1"/>
    <col min="18" max="18" width="7.05555555555556" customWidth="1"/>
    <col min="19" max="20" width="7.18518518518519" customWidth="1"/>
    <col min="21" max="21" width="9.76851851851852" customWidth="1"/>
  </cols>
  <sheetData>
    <row r="1" ht="16.35" customHeight="1" spans="1:20">
      <c r="A1" s="1"/>
      <c r="S1" s="12" t="s">
        <v>204</v>
      </c>
      <c r="T1" s="12"/>
    </row>
    <row r="2" ht="42.25" customHeight="1" spans="1:20">
      <c r="A2" s="2" t="s">
        <v>10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19.8" customHeight="1" spans="1:20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3" t="s">
        <v>30</v>
      </c>
      <c r="T3" s="13"/>
    </row>
    <row r="4" ht="19.8" customHeight="1" spans="1:20">
      <c r="A4" s="6" t="s">
        <v>156</v>
      </c>
      <c r="B4" s="6"/>
      <c r="C4" s="6"/>
      <c r="D4" s="6" t="s">
        <v>205</v>
      </c>
      <c r="E4" s="6" t="s">
        <v>206</v>
      </c>
      <c r="F4" s="6" t="s">
        <v>207</v>
      </c>
      <c r="G4" s="6" t="s">
        <v>208</v>
      </c>
      <c r="H4" s="6" t="s">
        <v>209</v>
      </c>
      <c r="I4" s="6" t="s">
        <v>210</v>
      </c>
      <c r="J4" s="6" t="s">
        <v>211</v>
      </c>
      <c r="K4" s="6" t="s">
        <v>212</v>
      </c>
      <c r="L4" s="6" t="s">
        <v>213</v>
      </c>
      <c r="M4" s="6" t="s">
        <v>214</v>
      </c>
      <c r="N4" s="6" t="s">
        <v>215</v>
      </c>
      <c r="O4" s="6" t="s">
        <v>216</v>
      </c>
      <c r="P4" s="6" t="s">
        <v>217</v>
      </c>
      <c r="Q4" s="6" t="s">
        <v>218</v>
      </c>
      <c r="R4" s="6" t="s">
        <v>219</v>
      </c>
      <c r="S4" s="6" t="s">
        <v>220</v>
      </c>
      <c r="T4" s="6" t="s">
        <v>221</v>
      </c>
    </row>
    <row r="5" ht="20.7" customHeight="1" spans="1:20">
      <c r="A5" s="6" t="s">
        <v>164</v>
      </c>
      <c r="B5" s="6" t="s">
        <v>165</v>
      </c>
      <c r="C5" s="6" t="s">
        <v>166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ht="22.8" customHeight="1" spans="1:20">
      <c r="A6" s="5"/>
      <c r="B6" s="5"/>
      <c r="C6" s="5"/>
      <c r="D6" s="5"/>
      <c r="E6" s="5" t="s">
        <v>134</v>
      </c>
      <c r="F6" s="30">
        <v>685.87</v>
      </c>
      <c r="G6" s="7">
        <v>400.67</v>
      </c>
      <c r="H6" s="7">
        <f>F6-G6-J6</f>
        <v>270.5</v>
      </c>
      <c r="I6" s="7"/>
      <c r="J6" s="7">
        <v>14.7</v>
      </c>
      <c r="K6" s="7"/>
      <c r="L6" s="7"/>
      <c r="M6" s="7"/>
      <c r="N6" s="7"/>
      <c r="O6" s="7"/>
      <c r="P6" s="7"/>
      <c r="Q6" s="7"/>
      <c r="R6" s="7"/>
      <c r="S6" s="7"/>
      <c r="T6" s="7"/>
    </row>
    <row r="7" ht="22.8" customHeight="1" spans="1:20">
      <c r="A7" s="5"/>
      <c r="B7" s="5"/>
      <c r="C7" s="5"/>
      <c r="D7" s="8" t="s">
        <v>152</v>
      </c>
      <c r="E7" s="8" t="s">
        <v>4</v>
      </c>
      <c r="F7" s="30">
        <v>685.87</v>
      </c>
      <c r="G7" s="7">
        <v>400.67</v>
      </c>
      <c r="H7" s="7">
        <f>F7-G7-J7</f>
        <v>270.5</v>
      </c>
      <c r="I7" s="7"/>
      <c r="J7" s="7">
        <v>14.7</v>
      </c>
      <c r="K7" s="7"/>
      <c r="L7" s="7"/>
      <c r="M7" s="7"/>
      <c r="N7" s="7"/>
      <c r="O7" s="7"/>
      <c r="P7" s="7"/>
      <c r="Q7" s="7"/>
      <c r="R7" s="7"/>
      <c r="S7" s="7"/>
      <c r="T7" s="7"/>
    </row>
    <row r="8" ht="22.8" customHeight="1" spans="1:20">
      <c r="A8" s="17"/>
      <c r="B8" s="17"/>
      <c r="C8" s="17"/>
      <c r="D8" s="15" t="s">
        <v>153</v>
      </c>
      <c r="E8" s="15" t="s">
        <v>154</v>
      </c>
      <c r="F8" s="30">
        <v>685.87</v>
      </c>
      <c r="G8" s="7">
        <v>400.67</v>
      </c>
      <c r="H8" s="7">
        <f>F8-G8-J8</f>
        <v>270.5</v>
      </c>
      <c r="I8" s="7"/>
      <c r="J8" s="7">
        <v>14.7</v>
      </c>
      <c r="K8" s="7"/>
      <c r="L8" s="7"/>
      <c r="M8" s="7"/>
      <c r="N8" s="7"/>
      <c r="O8" s="7"/>
      <c r="P8" s="7"/>
      <c r="Q8" s="7"/>
      <c r="R8" s="7"/>
      <c r="S8" s="7"/>
      <c r="T8" s="7"/>
    </row>
    <row r="9" ht="22.8" customHeight="1" spans="1:20">
      <c r="A9" s="18" t="s">
        <v>168</v>
      </c>
      <c r="B9" s="18" t="s">
        <v>171</v>
      </c>
      <c r="C9" s="18" t="s">
        <v>174</v>
      </c>
      <c r="D9" s="9" t="s">
        <v>222</v>
      </c>
      <c r="E9" s="19" t="s">
        <v>223</v>
      </c>
      <c r="F9" s="20">
        <f>F8-F10-F11-F12-F13</f>
        <v>398.95</v>
      </c>
      <c r="G9" s="20">
        <f>F9-H9</f>
        <v>337.55</v>
      </c>
      <c r="H9" s="20">
        <f>'1收支总表'!F8</f>
        <v>61.4</v>
      </c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</row>
    <row r="10" ht="22.8" customHeight="1" spans="1:20">
      <c r="A10" s="18" t="s">
        <v>168</v>
      </c>
      <c r="B10" s="18" t="s">
        <v>171</v>
      </c>
      <c r="C10" s="18" t="s">
        <v>177</v>
      </c>
      <c r="D10" s="9" t="s">
        <v>222</v>
      </c>
      <c r="E10" s="19" t="s">
        <v>224</v>
      </c>
      <c r="F10" s="20">
        <f>H10</f>
        <v>209.1</v>
      </c>
      <c r="G10" s="20"/>
      <c r="H10" s="20">
        <f>H8-H9</f>
        <v>209.1</v>
      </c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</row>
    <row r="11" ht="22.8" customHeight="1" spans="1:20">
      <c r="A11" s="18" t="s">
        <v>180</v>
      </c>
      <c r="B11" s="18" t="s">
        <v>183</v>
      </c>
      <c r="C11" s="18" t="s">
        <v>183</v>
      </c>
      <c r="D11" s="9" t="s">
        <v>222</v>
      </c>
      <c r="E11" s="19" t="s">
        <v>225</v>
      </c>
      <c r="F11" s="20">
        <f>G11</f>
        <v>40.87</v>
      </c>
      <c r="G11" s="20">
        <f>'3支出总表'!G14</f>
        <v>40.87</v>
      </c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</row>
    <row r="12" ht="22.8" customHeight="1" spans="1:20">
      <c r="A12" s="18" t="s">
        <v>188</v>
      </c>
      <c r="B12" s="18" t="s">
        <v>191</v>
      </c>
      <c r="C12" s="18" t="s">
        <v>174</v>
      </c>
      <c r="D12" s="9" t="s">
        <v>222</v>
      </c>
      <c r="E12" s="19" t="s">
        <v>226</v>
      </c>
      <c r="F12" s="20">
        <f>'3支出总表'!F16</f>
        <v>22.25</v>
      </c>
      <c r="G12" s="20">
        <f>F12</f>
        <v>22.25</v>
      </c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</row>
    <row r="13" ht="22.8" customHeight="1" spans="1:20">
      <c r="A13" s="18" t="s">
        <v>196</v>
      </c>
      <c r="B13" s="18" t="s">
        <v>199</v>
      </c>
      <c r="C13" s="18" t="s">
        <v>177</v>
      </c>
      <c r="D13" s="9" t="s">
        <v>222</v>
      </c>
      <c r="E13" s="19" t="s">
        <v>227</v>
      </c>
      <c r="F13" s="20">
        <v>14.7</v>
      </c>
      <c r="G13" s="20"/>
      <c r="H13" s="20"/>
      <c r="I13" s="20"/>
      <c r="J13" s="20">
        <v>14.7</v>
      </c>
      <c r="K13" s="20"/>
      <c r="L13" s="20"/>
      <c r="M13" s="20"/>
      <c r="N13" s="20"/>
      <c r="O13" s="20"/>
      <c r="P13" s="20"/>
      <c r="Q13" s="20"/>
      <c r="R13" s="20"/>
      <c r="S13" s="20"/>
      <c r="T13" s="20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N10" sqref="N10"/>
    </sheetView>
  </sheetViews>
  <sheetFormatPr defaultColWidth="10" defaultRowHeight="14.4"/>
  <cols>
    <col min="1" max="2" width="4.06481481481481" customWidth="1"/>
    <col min="3" max="3" width="4.21296296296296" customWidth="1"/>
    <col min="4" max="4" width="6.11111111111111" customWidth="1"/>
    <col min="5" max="5" width="15.8796296296296" customWidth="1"/>
    <col min="6" max="6" width="8.9537037037037" customWidth="1"/>
    <col min="7" max="7" width="7.18518518518519" customWidth="1"/>
    <col min="8" max="8" width="6.24074074074074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1"/>
      <c r="T1" s="12" t="s">
        <v>228</v>
      </c>
      <c r="U1" s="12"/>
    </row>
    <row r="2" ht="37.05" customHeight="1" spans="1:21">
      <c r="A2" s="2" t="s">
        <v>11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22.4" customHeight="1" spans="1:21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13" t="s">
        <v>30</v>
      </c>
      <c r="U3" s="13"/>
    </row>
    <row r="4" ht="22.4" customHeight="1" spans="1:21">
      <c r="A4" s="6" t="s">
        <v>156</v>
      </c>
      <c r="B4" s="6"/>
      <c r="C4" s="6"/>
      <c r="D4" s="6" t="s">
        <v>205</v>
      </c>
      <c r="E4" s="6" t="s">
        <v>206</v>
      </c>
      <c r="F4" s="6" t="s">
        <v>229</v>
      </c>
      <c r="G4" s="6" t="s">
        <v>159</v>
      </c>
      <c r="H4" s="6"/>
      <c r="I4" s="6"/>
      <c r="J4" s="6"/>
      <c r="K4" s="6" t="s">
        <v>160</v>
      </c>
      <c r="L4" s="6"/>
      <c r="M4" s="6"/>
      <c r="N4" s="6"/>
      <c r="O4" s="6"/>
      <c r="P4" s="6"/>
      <c r="Q4" s="6"/>
      <c r="R4" s="6"/>
      <c r="S4" s="6"/>
      <c r="T4" s="6"/>
      <c r="U4" s="6"/>
    </row>
    <row r="5" ht="39.65" customHeight="1" spans="1:21">
      <c r="A5" s="6" t="s">
        <v>164</v>
      </c>
      <c r="B5" s="6" t="s">
        <v>165</v>
      </c>
      <c r="C5" s="6" t="s">
        <v>166</v>
      </c>
      <c r="D5" s="6"/>
      <c r="E5" s="6"/>
      <c r="F5" s="6"/>
      <c r="G5" s="6" t="s">
        <v>134</v>
      </c>
      <c r="H5" s="6" t="s">
        <v>230</v>
      </c>
      <c r="I5" s="6" t="s">
        <v>231</v>
      </c>
      <c r="J5" s="6" t="s">
        <v>216</v>
      </c>
      <c r="K5" s="6" t="s">
        <v>134</v>
      </c>
      <c r="L5" s="6" t="s">
        <v>232</v>
      </c>
      <c r="M5" s="6" t="s">
        <v>233</v>
      </c>
      <c r="N5" s="6" t="s">
        <v>234</v>
      </c>
      <c r="O5" s="6" t="s">
        <v>218</v>
      </c>
      <c r="P5" s="6" t="s">
        <v>235</v>
      </c>
      <c r="Q5" s="6" t="s">
        <v>236</v>
      </c>
      <c r="R5" s="6" t="s">
        <v>237</v>
      </c>
      <c r="S5" s="6" t="s">
        <v>214</v>
      </c>
      <c r="T5" s="6" t="s">
        <v>217</v>
      </c>
      <c r="U5" s="6" t="s">
        <v>221</v>
      </c>
    </row>
    <row r="6" ht="22.8" customHeight="1" spans="1:21">
      <c r="A6" s="5"/>
      <c r="B6" s="5"/>
      <c r="C6" s="5"/>
      <c r="D6" s="5"/>
      <c r="E6" s="5" t="s">
        <v>134</v>
      </c>
      <c r="F6" s="22">
        <v>685.87</v>
      </c>
      <c r="G6" s="7">
        <v>400.67</v>
      </c>
      <c r="H6" s="7">
        <v>339.27</v>
      </c>
      <c r="I6" s="7">
        <v>61.4</v>
      </c>
      <c r="J6" s="7">
        <v>0</v>
      </c>
      <c r="K6" s="7">
        <f>K8+K11</f>
        <v>285.2</v>
      </c>
      <c r="L6" s="7"/>
      <c r="M6" s="7">
        <f>M7</f>
        <v>270.5</v>
      </c>
      <c r="N6" s="7"/>
      <c r="O6" s="7"/>
      <c r="P6" s="7">
        <f>P7</f>
        <v>14.7</v>
      </c>
      <c r="Q6" s="7"/>
      <c r="R6" s="7"/>
      <c r="S6" s="7"/>
      <c r="T6" s="7"/>
      <c r="U6" s="7"/>
    </row>
    <row r="7" ht="22.8" customHeight="1" spans="1:21">
      <c r="A7" s="5"/>
      <c r="B7" s="5"/>
      <c r="C7" s="5"/>
      <c r="D7" s="8" t="s">
        <v>152</v>
      </c>
      <c r="E7" s="8" t="s">
        <v>4</v>
      </c>
      <c r="F7" s="22">
        <v>685.87</v>
      </c>
      <c r="G7" s="7">
        <v>400.67</v>
      </c>
      <c r="H7" s="7">
        <v>339.27</v>
      </c>
      <c r="I7" s="7">
        <v>61.4</v>
      </c>
      <c r="J7" s="7">
        <v>0</v>
      </c>
      <c r="K7" s="7">
        <v>285.2</v>
      </c>
      <c r="L7" s="7"/>
      <c r="M7" s="7">
        <f>M8</f>
        <v>270.5</v>
      </c>
      <c r="N7" s="7"/>
      <c r="O7" s="7"/>
      <c r="P7" s="7">
        <f>P8</f>
        <v>14.7</v>
      </c>
      <c r="Q7" s="7"/>
      <c r="R7" s="7"/>
      <c r="S7" s="7"/>
      <c r="T7" s="7"/>
      <c r="U7" s="7"/>
    </row>
    <row r="8" ht="22.8" customHeight="1" spans="1:21">
      <c r="A8" s="17"/>
      <c r="B8" s="17"/>
      <c r="C8" s="17"/>
      <c r="D8" s="15" t="s">
        <v>153</v>
      </c>
      <c r="E8" s="15" t="s">
        <v>154</v>
      </c>
      <c r="F8" s="22">
        <v>685.87</v>
      </c>
      <c r="G8" s="7">
        <v>400.67</v>
      </c>
      <c r="H8" s="7">
        <f>H9+H11+H12</f>
        <v>339.27</v>
      </c>
      <c r="I8" s="7">
        <v>61.4</v>
      </c>
      <c r="J8" s="7">
        <v>0</v>
      </c>
      <c r="K8" s="7">
        <f>K10+K13</f>
        <v>285.2</v>
      </c>
      <c r="L8" s="7"/>
      <c r="M8" s="7">
        <f>M10</f>
        <v>270.5</v>
      </c>
      <c r="N8" s="7"/>
      <c r="O8" s="7"/>
      <c r="P8" s="7">
        <f>P13</f>
        <v>14.7</v>
      </c>
      <c r="Q8" s="7"/>
      <c r="R8" s="7"/>
      <c r="S8" s="7"/>
      <c r="T8" s="7"/>
      <c r="U8" s="7"/>
    </row>
    <row r="9" ht="22.8" customHeight="1" spans="1:21">
      <c r="A9" s="18" t="s">
        <v>168</v>
      </c>
      <c r="B9" s="18" t="s">
        <v>171</v>
      </c>
      <c r="C9" s="18" t="s">
        <v>174</v>
      </c>
      <c r="D9" s="9" t="s">
        <v>222</v>
      </c>
      <c r="E9" s="19" t="s">
        <v>223</v>
      </c>
      <c r="F9" s="16">
        <f>F8-F10-F11-F12-F13</f>
        <v>337.55</v>
      </c>
      <c r="G9" s="10">
        <f>I9+H9</f>
        <v>337.55</v>
      </c>
      <c r="H9" s="10">
        <f>400.67-I9-H11-H12</f>
        <v>276.15</v>
      </c>
      <c r="I9" s="10">
        <v>61.4</v>
      </c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</row>
    <row r="10" ht="22.8" customHeight="1" spans="1:21">
      <c r="A10" s="18" t="s">
        <v>168</v>
      </c>
      <c r="B10" s="18" t="s">
        <v>171</v>
      </c>
      <c r="C10" s="18" t="s">
        <v>177</v>
      </c>
      <c r="D10" s="9" t="s">
        <v>222</v>
      </c>
      <c r="E10" s="19" t="s">
        <v>224</v>
      </c>
      <c r="F10" s="16">
        <f>K10</f>
        <v>270.5</v>
      </c>
      <c r="G10" s="10"/>
      <c r="H10" s="10"/>
      <c r="I10" s="10"/>
      <c r="J10" s="10"/>
      <c r="K10" s="10">
        <f>M10</f>
        <v>270.5</v>
      </c>
      <c r="L10" s="10"/>
      <c r="M10" s="10">
        <f>'1收支总表'!H7</f>
        <v>270.5</v>
      </c>
      <c r="N10" s="10"/>
      <c r="O10" s="10"/>
      <c r="P10" s="10"/>
      <c r="Q10" s="10"/>
      <c r="R10" s="10"/>
      <c r="S10" s="10"/>
      <c r="T10" s="10"/>
      <c r="U10" s="10"/>
    </row>
    <row r="11" ht="22.8" customHeight="1" spans="1:21">
      <c r="A11" s="18" t="s">
        <v>180</v>
      </c>
      <c r="B11" s="18" t="s">
        <v>183</v>
      </c>
      <c r="C11" s="18" t="s">
        <v>183</v>
      </c>
      <c r="D11" s="9" t="s">
        <v>222</v>
      </c>
      <c r="E11" s="19" t="s">
        <v>225</v>
      </c>
      <c r="F11" s="16">
        <f>G11</f>
        <v>40.87</v>
      </c>
      <c r="G11" s="10">
        <f>H11</f>
        <v>40.87</v>
      </c>
      <c r="H11" s="10">
        <f>'4支出分类(政府预算)'!G11</f>
        <v>40.87</v>
      </c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</row>
    <row r="12" ht="22.8" customHeight="1" spans="1:21">
      <c r="A12" s="18" t="s">
        <v>188</v>
      </c>
      <c r="B12" s="18" t="s">
        <v>191</v>
      </c>
      <c r="C12" s="18" t="s">
        <v>174</v>
      </c>
      <c r="D12" s="9" t="s">
        <v>222</v>
      </c>
      <c r="E12" s="19" t="s">
        <v>226</v>
      </c>
      <c r="F12" s="16">
        <f>G12</f>
        <v>22.25</v>
      </c>
      <c r="G12" s="10">
        <f>H12</f>
        <v>22.25</v>
      </c>
      <c r="H12" s="10">
        <f>'4支出分类(政府预算)'!G12</f>
        <v>22.25</v>
      </c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</row>
    <row r="13" ht="22.8" customHeight="1" spans="1:21">
      <c r="A13" s="18" t="s">
        <v>196</v>
      </c>
      <c r="B13" s="18" t="s">
        <v>199</v>
      </c>
      <c r="C13" s="18" t="s">
        <v>177</v>
      </c>
      <c r="D13" s="9" t="s">
        <v>222</v>
      </c>
      <c r="E13" s="19" t="s">
        <v>227</v>
      </c>
      <c r="F13" s="16">
        <v>14.7</v>
      </c>
      <c r="G13" s="10"/>
      <c r="H13" s="10"/>
      <c r="I13" s="10"/>
      <c r="J13" s="10"/>
      <c r="K13" s="10">
        <v>14.7</v>
      </c>
      <c r="L13" s="10"/>
      <c r="M13" s="10"/>
      <c r="N13" s="10"/>
      <c r="O13" s="10"/>
      <c r="P13" s="10">
        <v>14.7</v>
      </c>
      <c r="Q13" s="10"/>
      <c r="R13" s="10"/>
      <c r="S13" s="10"/>
      <c r="T13" s="10"/>
      <c r="U13" s="10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tabSelected="1" workbookViewId="0">
      <selection activeCell="D41" sqref="D41"/>
    </sheetView>
  </sheetViews>
  <sheetFormatPr defaultColWidth="10" defaultRowHeight="14.4" outlineLevelCol="3"/>
  <cols>
    <col min="1" max="1" width="24.5648148148148" customWidth="1"/>
    <col min="2" max="2" width="16.0092592592593" customWidth="1"/>
    <col min="3" max="4" width="22.25" customWidth="1"/>
  </cols>
  <sheetData>
    <row r="1" ht="16.35" customHeight="1" spans="1:4">
      <c r="A1" s="1"/>
      <c r="D1" s="12" t="s">
        <v>238</v>
      </c>
    </row>
    <row r="2" ht="31.9" customHeight="1" spans="1:4">
      <c r="A2" s="2" t="s">
        <v>12</v>
      </c>
      <c r="B2" s="2"/>
      <c r="C2" s="2"/>
      <c r="D2" s="2"/>
    </row>
    <row r="3" ht="18.95" customHeight="1" spans="1:4">
      <c r="A3" s="3" t="s">
        <v>29</v>
      </c>
      <c r="B3" s="3"/>
      <c r="C3" s="3"/>
      <c r="D3" s="13" t="s">
        <v>30</v>
      </c>
    </row>
    <row r="4" ht="20.2" customHeight="1" spans="1:4">
      <c r="A4" s="4" t="s">
        <v>31</v>
      </c>
      <c r="B4" s="4"/>
      <c r="C4" s="4" t="s">
        <v>32</v>
      </c>
      <c r="D4" s="4"/>
    </row>
    <row r="5" ht="20.2" customHeight="1" spans="1:4">
      <c r="A5" s="4" t="s">
        <v>33</v>
      </c>
      <c r="B5" s="4" t="s">
        <v>34</v>
      </c>
      <c r="C5" s="4" t="s">
        <v>33</v>
      </c>
      <c r="D5" s="4" t="s">
        <v>34</v>
      </c>
    </row>
    <row r="6" ht="20.2" customHeight="1" spans="1:4">
      <c r="A6" s="5" t="s">
        <v>239</v>
      </c>
      <c r="B6" s="7">
        <v>685.87</v>
      </c>
      <c r="C6" s="5" t="s">
        <v>240</v>
      </c>
      <c r="D6" s="22">
        <f>B6</f>
        <v>685.87</v>
      </c>
    </row>
    <row r="7" ht="20.2" customHeight="1" spans="1:4">
      <c r="A7" s="14" t="s">
        <v>241</v>
      </c>
      <c r="B7" s="10">
        <f>B6-B10</f>
        <v>671.17</v>
      </c>
      <c r="C7" s="14" t="s">
        <v>39</v>
      </c>
      <c r="D7" s="16">
        <f>D6-D14-D16-D18</f>
        <v>608.05</v>
      </c>
    </row>
    <row r="8" ht="20.2" customHeight="1" spans="1:4">
      <c r="A8" s="14" t="s">
        <v>242</v>
      </c>
      <c r="B8" s="10"/>
      <c r="C8" s="14" t="s">
        <v>43</v>
      </c>
      <c r="D8" s="16"/>
    </row>
    <row r="9" ht="31.05" customHeight="1" spans="1:4">
      <c r="A9" s="14" t="s">
        <v>46</v>
      </c>
      <c r="B9" s="10"/>
      <c r="C9" s="14" t="s">
        <v>47</v>
      </c>
      <c r="D9" s="16"/>
    </row>
    <row r="10" ht="20.2" customHeight="1" spans="1:4">
      <c r="A10" s="14" t="s">
        <v>243</v>
      </c>
      <c r="B10" s="10">
        <v>14.7</v>
      </c>
      <c r="C10" s="14" t="s">
        <v>51</v>
      </c>
      <c r="D10" s="16"/>
    </row>
    <row r="11" ht="20.2" customHeight="1" spans="1:4">
      <c r="A11" s="14" t="s">
        <v>244</v>
      </c>
      <c r="B11" s="10"/>
      <c r="C11" s="14" t="s">
        <v>55</v>
      </c>
      <c r="D11" s="16"/>
    </row>
    <row r="12" ht="20.2" customHeight="1" spans="1:4">
      <c r="A12" s="14" t="s">
        <v>245</v>
      </c>
      <c r="B12" s="10"/>
      <c r="C12" s="14" t="s">
        <v>59</v>
      </c>
      <c r="D12" s="16"/>
    </row>
    <row r="13" ht="20.2" customHeight="1" spans="1:4">
      <c r="A13" s="5" t="s">
        <v>246</v>
      </c>
      <c r="B13" s="7"/>
      <c r="C13" s="14" t="s">
        <v>63</v>
      </c>
      <c r="D13" s="16"/>
    </row>
    <row r="14" ht="20.2" customHeight="1" spans="1:4">
      <c r="A14" s="14" t="s">
        <v>241</v>
      </c>
      <c r="B14" s="10"/>
      <c r="C14" s="14" t="s">
        <v>67</v>
      </c>
      <c r="D14" s="16">
        <f>'5支出分类（部门预算）'!H11</f>
        <v>40.87</v>
      </c>
    </row>
    <row r="15" ht="20.2" customHeight="1" spans="1:4">
      <c r="A15" s="14" t="s">
        <v>243</v>
      </c>
      <c r="B15" s="10"/>
      <c r="C15" s="14" t="s">
        <v>71</v>
      </c>
      <c r="D15" s="16"/>
    </row>
    <row r="16" ht="20.2" customHeight="1" spans="1:4">
      <c r="A16" s="14" t="s">
        <v>244</v>
      </c>
      <c r="B16" s="10"/>
      <c r="C16" s="14" t="s">
        <v>75</v>
      </c>
      <c r="D16" s="16">
        <f>'4支出分类(政府预算)'!G12</f>
        <v>22.25</v>
      </c>
    </row>
    <row r="17" ht="20.2" customHeight="1" spans="1:4">
      <c r="A17" s="14" t="s">
        <v>245</v>
      </c>
      <c r="B17" s="10"/>
      <c r="C17" s="14" t="s">
        <v>79</v>
      </c>
      <c r="D17" s="16"/>
    </row>
    <row r="18" ht="20.2" customHeight="1" spans="1:4">
      <c r="A18" s="14"/>
      <c r="B18" s="10"/>
      <c r="C18" s="14" t="s">
        <v>83</v>
      </c>
      <c r="D18" s="16">
        <v>14.7</v>
      </c>
    </row>
    <row r="19" ht="20.2" customHeight="1" spans="1:4">
      <c r="A19" s="14"/>
      <c r="B19" s="14"/>
      <c r="C19" s="14" t="s">
        <v>87</v>
      </c>
      <c r="D19" s="16"/>
    </row>
    <row r="20" ht="20.2" customHeight="1" spans="1:4">
      <c r="A20" s="14"/>
      <c r="B20" s="14"/>
      <c r="C20" s="14" t="s">
        <v>91</v>
      </c>
      <c r="D20" s="16"/>
    </row>
    <row r="21" ht="20.2" customHeight="1" spans="1:4">
      <c r="A21" s="14"/>
      <c r="B21" s="14"/>
      <c r="C21" s="14" t="s">
        <v>95</v>
      </c>
      <c r="D21" s="16"/>
    </row>
    <row r="22" ht="20.2" customHeight="1" spans="1:4">
      <c r="A22" s="14"/>
      <c r="B22" s="14"/>
      <c r="C22" s="14" t="s">
        <v>98</v>
      </c>
      <c r="D22" s="16"/>
    </row>
    <row r="23" ht="20.2" customHeight="1" spans="1:4">
      <c r="A23" s="14"/>
      <c r="B23" s="14"/>
      <c r="C23" s="14" t="s">
        <v>101</v>
      </c>
      <c r="D23" s="16"/>
    </row>
    <row r="24" ht="20.2" customHeight="1" spans="1:4">
      <c r="A24" s="14"/>
      <c r="B24" s="14"/>
      <c r="C24" s="14" t="s">
        <v>103</v>
      </c>
      <c r="D24" s="16"/>
    </row>
    <row r="25" ht="20.2" customHeight="1" spans="1:4">
      <c r="A25" s="14"/>
      <c r="B25" s="14"/>
      <c r="C25" s="14" t="s">
        <v>105</v>
      </c>
      <c r="D25" s="16"/>
    </row>
    <row r="26" ht="20.2" customHeight="1" spans="1:4">
      <c r="A26" s="14"/>
      <c r="B26" s="14"/>
      <c r="C26" s="14" t="s">
        <v>107</v>
      </c>
      <c r="D26" s="16"/>
    </row>
    <row r="27" ht="20.2" customHeight="1" spans="1:4">
      <c r="A27" s="14"/>
      <c r="B27" s="14"/>
      <c r="C27" s="14" t="s">
        <v>109</v>
      </c>
      <c r="D27" s="16"/>
    </row>
    <row r="28" ht="20.2" customHeight="1" spans="1:4">
      <c r="A28" s="14"/>
      <c r="B28" s="14"/>
      <c r="C28" s="14" t="s">
        <v>111</v>
      </c>
      <c r="D28" s="16"/>
    </row>
    <row r="29" ht="20.2" customHeight="1" spans="1:4">
      <c r="A29" s="14"/>
      <c r="B29" s="14"/>
      <c r="C29" s="14" t="s">
        <v>113</v>
      </c>
      <c r="D29" s="16"/>
    </row>
    <row r="30" ht="20.2" customHeight="1" spans="1:4">
      <c r="A30" s="14"/>
      <c r="B30" s="14"/>
      <c r="C30" s="14" t="s">
        <v>115</v>
      </c>
      <c r="D30" s="16"/>
    </row>
    <row r="31" ht="20.2" customHeight="1" spans="1:4">
      <c r="A31" s="14"/>
      <c r="B31" s="14"/>
      <c r="C31" s="14" t="s">
        <v>117</v>
      </c>
      <c r="D31" s="16"/>
    </row>
    <row r="32" ht="20.2" customHeight="1" spans="1:4">
      <c r="A32" s="14"/>
      <c r="B32" s="14"/>
      <c r="C32" s="14" t="s">
        <v>119</v>
      </c>
      <c r="D32" s="16"/>
    </row>
    <row r="33" ht="20.2" customHeight="1" spans="1:4">
      <c r="A33" s="14"/>
      <c r="B33" s="14"/>
      <c r="C33" s="14" t="s">
        <v>121</v>
      </c>
      <c r="D33" s="16"/>
    </row>
    <row r="34" ht="20.2" customHeight="1" spans="1:4">
      <c r="A34" s="14"/>
      <c r="B34" s="14"/>
      <c r="C34" s="14" t="s">
        <v>122</v>
      </c>
      <c r="D34" s="16"/>
    </row>
    <row r="35" ht="20.2" customHeight="1" spans="1:4">
      <c r="A35" s="14"/>
      <c r="B35" s="14"/>
      <c r="C35" s="14" t="s">
        <v>123</v>
      </c>
      <c r="D35" s="16"/>
    </row>
    <row r="36" ht="20.2" customHeight="1" spans="1:4">
      <c r="A36" s="14"/>
      <c r="B36" s="14"/>
      <c r="C36" s="14" t="s">
        <v>124</v>
      </c>
      <c r="D36" s="16"/>
    </row>
    <row r="37" ht="20.2" customHeight="1" spans="1:4">
      <c r="A37" s="14"/>
      <c r="B37" s="14"/>
      <c r="C37" s="14"/>
      <c r="D37" s="14"/>
    </row>
    <row r="38" ht="20.2" customHeight="1" spans="1:4">
      <c r="A38" s="5"/>
      <c r="B38" s="5"/>
      <c r="C38" s="5" t="s">
        <v>247</v>
      </c>
      <c r="D38" s="7"/>
    </row>
    <row r="39" ht="20.2" customHeight="1" spans="1:4">
      <c r="A39" s="5"/>
      <c r="B39" s="5"/>
      <c r="C39" s="5"/>
      <c r="D39" s="5"/>
    </row>
    <row r="40" ht="20.2" customHeight="1" spans="1:4">
      <c r="A40" s="6" t="s">
        <v>248</v>
      </c>
      <c r="B40" s="7">
        <v>685.87</v>
      </c>
      <c r="C40" s="6" t="s">
        <v>249</v>
      </c>
      <c r="D40" s="22">
        <v>685.87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pane ySplit="6" topLeftCell="A7" activePane="bottomLeft" state="frozen"/>
      <selection/>
      <selection pane="bottomLeft" activeCell="H11" sqref="H11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</cols>
  <sheetData>
    <row r="1" ht="16.35" customHeight="1" spans="1:11">
      <c r="A1" s="1"/>
      <c r="D1" s="1"/>
      <c r="K1" s="12" t="s">
        <v>250</v>
      </c>
    </row>
    <row r="2" ht="43.1" customHeight="1" spans="1:11">
      <c r="A2" s="2" t="s">
        <v>13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4.15" customHeight="1" spans="1:11">
      <c r="A3" s="3" t="s">
        <v>29</v>
      </c>
      <c r="B3" s="3"/>
      <c r="C3" s="3"/>
      <c r="D3" s="3"/>
      <c r="E3" s="3"/>
      <c r="F3" s="3"/>
      <c r="G3" s="3"/>
      <c r="H3" s="3"/>
      <c r="I3" s="3"/>
      <c r="J3" s="13" t="s">
        <v>30</v>
      </c>
      <c r="K3" s="13"/>
    </row>
    <row r="4" ht="19.8" customHeight="1" spans="1:11">
      <c r="A4" s="4" t="s">
        <v>156</v>
      </c>
      <c r="B4" s="4"/>
      <c r="C4" s="4"/>
      <c r="D4" s="4" t="s">
        <v>157</v>
      </c>
      <c r="E4" s="4" t="s">
        <v>158</v>
      </c>
      <c r="F4" s="4" t="s">
        <v>134</v>
      </c>
      <c r="G4" s="4" t="s">
        <v>159</v>
      </c>
      <c r="H4" s="4"/>
      <c r="I4" s="4"/>
      <c r="J4" s="4"/>
      <c r="K4" s="4" t="s">
        <v>160</v>
      </c>
    </row>
    <row r="5" ht="19.8" customHeight="1" spans="1:11">
      <c r="A5" s="4"/>
      <c r="B5" s="4"/>
      <c r="C5" s="4"/>
      <c r="D5" s="4"/>
      <c r="E5" s="4"/>
      <c r="F5" s="4"/>
      <c r="G5" s="4" t="s">
        <v>136</v>
      </c>
      <c r="H5" s="4" t="s">
        <v>251</v>
      </c>
      <c r="I5" s="4"/>
      <c r="J5" s="4" t="s">
        <v>252</v>
      </c>
      <c r="K5" s="4"/>
    </row>
    <row r="6" ht="24.15" customHeight="1" spans="1:11">
      <c r="A6" s="4" t="s">
        <v>164</v>
      </c>
      <c r="B6" s="4" t="s">
        <v>165</v>
      </c>
      <c r="C6" s="4" t="s">
        <v>166</v>
      </c>
      <c r="D6" s="4"/>
      <c r="E6" s="4"/>
      <c r="F6" s="4"/>
      <c r="G6" s="4"/>
      <c r="H6" s="4" t="s">
        <v>230</v>
      </c>
      <c r="I6" s="4" t="s">
        <v>216</v>
      </c>
      <c r="J6" s="4"/>
      <c r="K6" s="4"/>
    </row>
    <row r="7" ht="22.8" customHeight="1" spans="1:11">
      <c r="A7" s="14"/>
      <c r="B7" s="14"/>
      <c r="C7" s="14"/>
      <c r="D7" s="5"/>
      <c r="E7" s="5" t="s">
        <v>134</v>
      </c>
      <c r="F7" s="7">
        <f>685.87-14.7</f>
        <v>671.17</v>
      </c>
      <c r="G7" s="7">
        <f>F7-K7</f>
        <v>462.07</v>
      </c>
      <c r="H7" s="7">
        <f>G7-J7</f>
        <v>400.67</v>
      </c>
      <c r="I7" s="7"/>
      <c r="J7" s="7">
        <f>J8</f>
        <v>61.4</v>
      </c>
      <c r="K7" s="7">
        <f>K8</f>
        <v>209.1</v>
      </c>
    </row>
    <row r="8" ht="22.8" customHeight="1" spans="1:11">
      <c r="A8" s="14"/>
      <c r="B8" s="14"/>
      <c r="C8" s="14"/>
      <c r="D8" s="8" t="s">
        <v>152</v>
      </c>
      <c r="E8" s="8" t="s">
        <v>4</v>
      </c>
      <c r="F8" s="7">
        <f>685.87-14.7</f>
        <v>671.17</v>
      </c>
      <c r="G8" s="7">
        <v>462.07</v>
      </c>
      <c r="H8" s="7">
        <f>G8-J8</f>
        <v>400.67</v>
      </c>
      <c r="I8" s="7"/>
      <c r="J8" s="7">
        <f>J9</f>
        <v>61.4</v>
      </c>
      <c r="K8" s="7">
        <f>K9</f>
        <v>209.1</v>
      </c>
    </row>
    <row r="9" ht="22.8" customHeight="1" spans="1:11">
      <c r="A9" s="14"/>
      <c r="B9" s="14"/>
      <c r="C9" s="14"/>
      <c r="D9" s="15" t="s">
        <v>153</v>
      </c>
      <c r="E9" s="15" t="s">
        <v>154</v>
      </c>
      <c r="F9" s="7">
        <f>685.87-14.7</f>
        <v>671.17</v>
      </c>
      <c r="G9" s="7">
        <v>462.07</v>
      </c>
      <c r="H9" s="7">
        <v>400.67</v>
      </c>
      <c r="I9" s="7"/>
      <c r="J9" s="7">
        <f>J10</f>
        <v>61.4</v>
      </c>
      <c r="K9" s="7">
        <f>K10</f>
        <v>209.1</v>
      </c>
    </row>
    <row r="10" ht="22.8" customHeight="1" spans="1:11">
      <c r="A10" s="6" t="s">
        <v>168</v>
      </c>
      <c r="B10" s="6"/>
      <c r="C10" s="6"/>
      <c r="D10" s="5" t="s">
        <v>169</v>
      </c>
      <c r="E10" s="5" t="s">
        <v>170</v>
      </c>
      <c r="F10" s="7">
        <f>685.87-14.7-F14-F17</f>
        <v>608.05</v>
      </c>
      <c r="G10" s="7">
        <f>G11</f>
        <v>398.95</v>
      </c>
      <c r="H10" s="7">
        <f>H11</f>
        <v>337.55</v>
      </c>
      <c r="I10" s="7"/>
      <c r="J10" s="7">
        <f>J11</f>
        <v>61.4</v>
      </c>
      <c r="K10" s="7">
        <f>K11</f>
        <v>209.1</v>
      </c>
    </row>
    <row r="11" ht="22.8" customHeight="1" spans="1:11">
      <c r="A11" s="6" t="s">
        <v>168</v>
      </c>
      <c r="B11" s="29" t="s">
        <v>171</v>
      </c>
      <c r="C11" s="6"/>
      <c r="D11" s="5" t="s">
        <v>253</v>
      </c>
      <c r="E11" s="5" t="s">
        <v>254</v>
      </c>
      <c r="F11" s="7">
        <f>F10</f>
        <v>608.05</v>
      </c>
      <c r="G11" s="7">
        <f>G12</f>
        <v>398.95</v>
      </c>
      <c r="H11" s="7">
        <f>H12</f>
        <v>337.55</v>
      </c>
      <c r="I11" s="7"/>
      <c r="J11" s="7">
        <f>J12</f>
        <v>61.4</v>
      </c>
      <c r="K11" s="7">
        <f>K13</f>
        <v>209.1</v>
      </c>
    </row>
    <row r="12" ht="22.8" customHeight="1" spans="1:11">
      <c r="A12" s="18" t="s">
        <v>168</v>
      </c>
      <c r="B12" s="18" t="s">
        <v>171</v>
      </c>
      <c r="C12" s="18" t="s">
        <v>174</v>
      </c>
      <c r="D12" s="9" t="s">
        <v>255</v>
      </c>
      <c r="E12" s="14" t="s">
        <v>256</v>
      </c>
      <c r="F12" s="10">
        <f>F11-F13</f>
        <v>398.95</v>
      </c>
      <c r="G12" s="10">
        <f>F12</f>
        <v>398.95</v>
      </c>
      <c r="H12" s="16">
        <f>G12-J12</f>
        <v>337.55</v>
      </c>
      <c r="I12" s="16"/>
      <c r="J12" s="16">
        <f>'4支出分类(政府预算)'!H9</f>
        <v>61.4</v>
      </c>
      <c r="K12" s="16"/>
    </row>
    <row r="13" ht="22.8" customHeight="1" spans="1:11">
      <c r="A13" s="18" t="s">
        <v>168</v>
      </c>
      <c r="B13" s="18" t="s">
        <v>171</v>
      </c>
      <c r="C13" s="18" t="s">
        <v>177</v>
      </c>
      <c r="D13" s="9" t="s">
        <v>257</v>
      </c>
      <c r="E13" s="14" t="s">
        <v>258</v>
      </c>
      <c r="F13" s="10">
        <f>K13</f>
        <v>209.1</v>
      </c>
      <c r="G13" s="10"/>
      <c r="H13" s="16"/>
      <c r="I13" s="16"/>
      <c r="J13" s="16"/>
      <c r="K13" s="16">
        <f>'3支出总表'!H12</f>
        <v>209.1</v>
      </c>
    </row>
    <row r="14" ht="22.8" customHeight="1" spans="1:11">
      <c r="A14" s="6" t="s">
        <v>180</v>
      </c>
      <c r="B14" s="6"/>
      <c r="C14" s="6"/>
      <c r="D14" s="5" t="s">
        <v>181</v>
      </c>
      <c r="E14" s="5" t="s">
        <v>182</v>
      </c>
      <c r="F14" s="7">
        <f>G14</f>
        <v>40.87</v>
      </c>
      <c r="G14" s="7">
        <f>H14</f>
        <v>40.87</v>
      </c>
      <c r="H14" s="7">
        <f>H15</f>
        <v>40.87</v>
      </c>
      <c r="I14" s="7"/>
      <c r="J14" s="7"/>
      <c r="K14" s="7"/>
    </row>
    <row r="15" ht="22.8" customHeight="1" spans="1:11">
      <c r="A15" s="6" t="s">
        <v>180</v>
      </c>
      <c r="B15" s="29" t="s">
        <v>183</v>
      </c>
      <c r="C15" s="6"/>
      <c r="D15" s="5" t="s">
        <v>259</v>
      </c>
      <c r="E15" s="5" t="s">
        <v>260</v>
      </c>
      <c r="F15" s="7">
        <f>G15</f>
        <v>40.87</v>
      </c>
      <c r="G15" s="7">
        <f>H15</f>
        <v>40.87</v>
      </c>
      <c r="H15" s="7">
        <f>H16</f>
        <v>40.87</v>
      </c>
      <c r="I15" s="7"/>
      <c r="J15" s="7"/>
      <c r="K15" s="7"/>
    </row>
    <row r="16" ht="22.8" customHeight="1" spans="1:11">
      <c r="A16" s="18" t="s">
        <v>180</v>
      </c>
      <c r="B16" s="18" t="s">
        <v>183</v>
      </c>
      <c r="C16" s="18" t="s">
        <v>183</v>
      </c>
      <c r="D16" s="9" t="s">
        <v>261</v>
      </c>
      <c r="E16" s="14" t="s">
        <v>262</v>
      </c>
      <c r="F16" s="10">
        <f>G16</f>
        <v>40.87</v>
      </c>
      <c r="G16" s="10">
        <f>H16</f>
        <v>40.87</v>
      </c>
      <c r="H16" s="16">
        <f>'3支出总表'!G15</f>
        <v>40.87</v>
      </c>
      <c r="I16" s="16"/>
      <c r="J16" s="16"/>
      <c r="K16" s="16"/>
    </row>
    <row r="17" ht="22.8" customHeight="1" spans="1:11">
      <c r="A17" s="6" t="s">
        <v>188</v>
      </c>
      <c r="B17" s="6"/>
      <c r="C17" s="6"/>
      <c r="D17" s="5" t="s">
        <v>189</v>
      </c>
      <c r="E17" s="5" t="s">
        <v>190</v>
      </c>
      <c r="F17" s="7">
        <f>G17</f>
        <v>22.25</v>
      </c>
      <c r="G17" s="7">
        <f>H17</f>
        <v>22.25</v>
      </c>
      <c r="H17" s="7">
        <f>H18</f>
        <v>22.25</v>
      </c>
      <c r="I17" s="7"/>
      <c r="J17" s="7"/>
      <c r="K17" s="7"/>
    </row>
    <row r="18" ht="22.8" customHeight="1" spans="1:11">
      <c r="A18" s="6" t="s">
        <v>188</v>
      </c>
      <c r="B18" s="29" t="s">
        <v>191</v>
      </c>
      <c r="C18" s="6"/>
      <c r="D18" s="5" t="s">
        <v>263</v>
      </c>
      <c r="E18" s="5" t="s">
        <v>264</v>
      </c>
      <c r="F18" s="7">
        <f>F19</f>
        <v>22.25</v>
      </c>
      <c r="G18" s="7">
        <f>G19</f>
        <v>22.25</v>
      </c>
      <c r="H18" s="7">
        <f>H19</f>
        <v>22.25</v>
      </c>
      <c r="I18" s="7"/>
      <c r="J18" s="7"/>
      <c r="K18" s="7"/>
    </row>
    <row r="19" ht="22.8" customHeight="1" spans="1:11">
      <c r="A19" s="18" t="s">
        <v>188</v>
      </c>
      <c r="B19" s="18" t="s">
        <v>191</v>
      </c>
      <c r="C19" s="18" t="s">
        <v>174</v>
      </c>
      <c r="D19" s="9" t="s">
        <v>265</v>
      </c>
      <c r="E19" s="14" t="s">
        <v>266</v>
      </c>
      <c r="F19" s="10">
        <f>G19</f>
        <v>22.25</v>
      </c>
      <c r="G19" s="16">
        <f>'3支出总表'!F18</f>
        <v>22.25</v>
      </c>
      <c r="H19" s="16">
        <f>'3支出总表'!G18</f>
        <v>22.25</v>
      </c>
      <c r="I19" s="16"/>
      <c r="J19" s="16"/>
      <c r="K19" s="16"/>
    </row>
    <row r="20" ht="16.35" customHeight="1" spans="1:5">
      <c r="A20" s="11" t="s">
        <v>267</v>
      </c>
      <c r="B20" s="11"/>
      <c r="C20" s="11"/>
      <c r="D20" s="11"/>
      <c r="E20" s="11"/>
    </row>
  </sheetData>
  <mergeCells count="13">
    <mergeCell ref="A2:K2"/>
    <mergeCell ref="A3:I3"/>
    <mergeCell ref="J3:K3"/>
    <mergeCell ref="G4:J4"/>
    <mergeCell ref="H5:I5"/>
    <mergeCell ref="A20:E20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  <ignoredErrors>
    <ignoredError sqref="F18 F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HO_oT</cp:lastModifiedBy>
  <dcterms:created xsi:type="dcterms:W3CDTF">2024-05-31T00:32:00Z</dcterms:created>
  <dcterms:modified xsi:type="dcterms:W3CDTF">2025-04-24T12:59:59Z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E69D33988DF64B4AA815B0C6751EEF5C_13</vt:lpwstr>
  </property>
</Properties>
</file>